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usc tennis\Dropbox\Tennis\SAISON 2022\"/>
    </mc:Choice>
  </mc:AlternateContent>
  <xr:revisionPtr revIDLastSave="0" documentId="13_ncr:1_{B36FDD78-56A4-4C7D-99CD-EC0672CCB7F1}" xr6:coauthVersionLast="47" xr6:coauthVersionMax="47" xr10:uidLastSave="{00000000-0000-0000-0000-000000000000}"/>
  <bookViews>
    <workbookView xWindow="0" yWindow="0" windowWidth="24000" windowHeight="12900" xr2:uid="{00000000-000D-0000-FFFF-FFFF00000000}"/>
  </bookViews>
  <sheets>
    <sheet name="saisissable" sheetId="1" r:id="rId1"/>
    <sheet name="table" sheetId="3" state="hidden" r:id="rId2"/>
  </sheets>
  <definedNames>
    <definedName name="c_1h30a4">table!$A$6</definedName>
    <definedName name="c_1h30a4j">table!$A$8</definedName>
    <definedName name="c_1h30a6">table!$A$4</definedName>
    <definedName name="c_1h3a6">table!$A$4</definedName>
    <definedName name="c_1ha4">table!$A$5</definedName>
    <definedName name="c_1ha4j">table!$A$7</definedName>
    <definedName name="c_1ha6">table!$A$3</definedName>
    <definedName name="Cours_à_6________1h_semaine">table!$A$3</definedName>
    <definedName name="_xlnm.Print_Area" localSheetId="0">saisissable!$A$1:$O$78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6" i="1" l="1"/>
  <c r="I32" i="1"/>
  <c r="K32" i="1" l="1"/>
  <c r="M32" i="1"/>
  <c r="L32" i="1"/>
  <c r="J32" i="1"/>
  <c r="M33" i="1" l="1"/>
  <c r="L33" i="1"/>
  <c r="K33" i="1"/>
  <c r="J33" i="1"/>
  <c r="I33" i="1" l="1"/>
  <c r="H30" i="1"/>
  <c r="G30" i="1"/>
  <c r="H29" i="1"/>
  <c r="G29" i="1"/>
  <c r="H28" i="1"/>
  <c r="G28" i="1"/>
  <c r="M40" i="1"/>
  <c r="L40" i="1"/>
  <c r="K40" i="1"/>
  <c r="J40" i="1"/>
  <c r="M38" i="1"/>
  <c r="L38" i="1"/>
  <c r="K38" i="1"/>
  <c r="K58" i="1" s="1"/>
  <c r="J38" i="1"/>
  <c r="I40" i="1"/>
  <c r="I38" i="1"/>
  <c r="L58" i="1" l="1"/>
  <c r="J58" i="1"/>
  <c r="M58" i="1"/>
  <c r="I58" i="1"/>
  <c r="N69" i="1"/>
  <c r="N58" i="1" l="1"/>
  <c r="N61" i="1"/>
  <c r="N70" i="1"/>
  <c r="N62" i="1" l="1"/>
  <c r="N33" i="1"/>
</calcChain>
</file>

<file path=xl/sharedStrings.xml><?xml version="1.0" encoding="utf-8"?>
<sst xmlns="http://schemas.openxmlformats.org/spreadsheetml/2006/main" count="123" uniqueCount="115">
  <si>
    <t>Adultes</t>
  </si>
  <si>
    <t>Adresse :</t>
  </si>
  <si>
    <t>1er adhérent</t>
  </si>
  <si>
    <t>2ème adhérent</t>
  </si>
  <si>
    <t>3ème adhérent</t>
  </si>
  <si>
    <t>4ème adhérent</t>
  </si>
  <si>
    <t>5ème adhérent</t>
  </si>
  <si>
    <t xml:space="preserve">Autres paiements  </t>
  </si>
  <si>
    <t>Espèces</t>
  </si>
  <si>
    <t>Chèques vacances</t>
  </si>
  <si>
    <t>Coupons sports</t>
  </si>
  <si>
    <t>(soit 16€ à partir de 400€ / 36€ à partir de 520€ / 70€ à partir de 690€ / 110€ à partir de 860€ /150€ à partir de 1080€).</t>
  </si>
  <si>
    <t>Signature :</t>
  </si>
  <si>
    <t>Je reconnais que l’adhésion au Club entraîne l’acception du règlement intérieur de celui-ci et des règlements de la Fédération Française de Tennis.</t>
  </si>
  <si>
    <t>J'autorise l'U.S.C. à utiliser mon image pour sa communication interne et externe.</t>
  </si>
  <si>
    <t>2ème créneau de cours.</t>
  </si>
  <si>
    <t>Total 1</t>
  </si>
  <si>
    <t>Total 2</t>
  </si>
  <si>
    <t>Total des paiements (1+2)</t>
  </si>
  <si>
    <t xml:space="preserve">Ville : </t>
  </si>
  <si>
    <t>Prénom</t>
  </si>
  <si>
    <t xml:space="preserve">Date de naissance </t>
  </si>
  <si>
    <t>Téléphone</t>
  </si>
  <si>
    <t>Carrillons</t>
  </si>
  <si>
    <t>Hors commune</t>
  </si>
  <si>
    <t>Rédution familiale à partir de la 3ème personne de la même famille sur le montant total des cotisations :</t>
  </si>
  <si>
    <t xml:space="preserve">Le soir en semaine ou le samedi </t>
  </si>
  <si>
    <t>Cours en extérieur (25 séances garanties)</t>
  </si>
  <si>
    <t>Nom (si différent du nom de famille)</t>
  </si>
  <si>
    <t>En journée en semaine</t>
  </si>
  <si>
    <t>Montant de la réduction familiale</t>
  </si>
  <si>
    <t>TOTAL GENERAL (Après réduction familiale)</t>
  </si>
  <si>
    <t>Paiement par chèque (à l'ordre de l'U.S.C. TENNIS)</t>
  </si>
  <si>
    <t xml:space="preserve">                             </t>
  </si>
  <si>
    <t>1er chèque obligatoire en octobre</t>
  </si>
  <si>
    <t>Cours à 6   1h30/semaine</t>
  </si>
  <si>
    <t>Cours à 4          1h/semaine</t>
  </si>
  <si>
    <t>Cours à 4      1h30/semaine</t>
  </si>
  <si>
    <t>Liste de cours</t>
  </si>
  <si>
    <t>Cours à 6        1h/semaine</t>
  </si>
  <si>
    <t>Cours à 4           1h/semaine en journée</t>
  </si>
  <si>
    <t>Cours à 4       1h30/semaine en journée</t>
  </si>
  <si>
    <t>Cotisation</t>
  </si>
  <si>
    <r>
      <rPr>
        <b/>
        <sz val="48"/>
        <color theme="1"/>
        <rFont val="AR DESTINE"/>
      </rPr>
      <t>U</t>
    </r>
    <r>
      <rPr>
        <sz val="48"/>
        <color theme="1"/>
        <rFont val="Calibri"/>
        <family val="2"/>
        <scheme val="minor"/>
      </rPr>
      <t xml:space="preserve">nion </t>
    </r>
    <r>
      <rPr>
        <sz val="48"/>
        <color theme="1"/>
        <rFont val="AR DESTINE"/>
      </rPr>
      <t>S</t>
    </r>
    <r>
      <rPr>
        <sz val="48"/>
        <color theme="1"/>
        <rFont val="Calibri"/>
        <family val="2"/>
        <scheme val="minor"/>
      </rPr>
      <t xml:space="preserve">portive de </t>
    </r>
    <r>
      <rPr>
        <sz val="48"/>
        <color theme="1"/>
        <rFont val="AR DESTINE"/>
      </rPr>
      <t>C</t>
    </r>
    <r>
      <rPr>
        <sz val="48"/>
        <color theme="1"/>
        <rFont val="Calibri"/>
        <family val="2"/>
        <scheme val="minor"/>
      </rPr>
      <t xml:space="preserve">arrières-sur-Seine </t>
    </r>
    <r>
      <rPr>
        <sz val="48"/>
        <color theme="1"/>
        <rFont val="AR DESTINE"/>
      </rPr>
      <t>T</t>
    </r>
    <r>
      <rPr>
        <sz val="48"/>
        <color theme="1"/>
        <rFont val="Calibri"/>
        <family val="2"/>
        <scheme val="minor"/>
      </rPr>
      <t>ennis</t>
    </r>
  </si>
  <si>
    <t>Total familial des cotisations au club</t>
  </si>
  <si>
    <t xml:space="preserve">Total </t>
  </si>
  <si>
    <t>Carte d'accès courts extérieurs : 10€</t>
  </si>
  <si>
    <t>Indiquer la section</t>
  </si>
  <si>
    <t>Réduction U.S.C.</t>
  </si>
  <si>
    <t xml:space="preserve">Cours à 4       1h30/semaine </t>
  </si>
  <si>
    <t>Section U.S.C.</t>
  </si>
  <si>
    <t>Aikido</t>
  </si>
  <si>
    <t>Badminton</t>
  </si>
  <si>
    <t>Danses Modernes</t>
  </si>
  <si>
    <t>Danses Orientale</t>
  </si>
  <si>
    <t>Escalade</t>
  </si>
  <si>
    <t>Football</t>
  </si>
  <si>
    <t>Gym Art du Cirque</t>
  </si>
  <si>
    <t>Gym Entretien</t>
  </si>
  <si>
    <t>Karaté</t>
  </si>
  <si>
    <t>Modern Jazz</t>
  </si>
  <si>
    <t>Randonnée</t>
  </si>
  <si>
    <t>Tennis de Table</t>
  </si>
  <si>
    <t>Tir à l'Arc</t>
  </si>
  <si>
    <t>Volley</t>
  </si>
  <si>
    <t>Yoga</t>
  </si>
  <si>
    <t>Zumba</t>
  </si>
  <si>
    <t xml:space="preserve">Cours à 4      1h/semaine </t>
  </si>
  <si>
    <t>Renseignements et inscriptions :</t>
  </si>
  <si>
    <t>(les Carrillons doivent fournir un justificatif de domicile de moins de 3 mois)</t>
  </si>
  <si>
    <t>Classement &gt;15/4</t>
  </si>
  <si>
    <t>Classement 15/4 ou moins</t>
  </si>
  <si>
    <t>Nom de famille :</t>
  </si>
  <si>
    <t>Sexe</t>
  </si>
  <si>
    <t>ADULTES</t>
  </si>
  <si>
    <t xml:space="preserve"> 1h30/semaine à 6 (rotation à 4)</t>
  </si>
  <si>
    <t xml:space="preserve">En loisir pour les adultes </t>
  </si>
  <si>
    <t xml:space="preserve">En loisir pour les enfants </t>
  </si>
  <si>
    <t>Nationalité</t>
  </si>
  <si>
    <t>151 route de Bezons 78420 Carrières-sur-Seine - Tél : 06 25 78 54 02 - www.usctennis-carrieres.com</t>
  </si>
  <si>
    <t xml:space="preserve"> Le secrétariat est ouvert toute l'année : le mercredi et le vendredi de 17h à 20h et le samedi de 9h à 12h.Vous pouvez contacter Denis au 06 25 78 54 02 ou sur tennis@usc.asso.fr</t>
  </si>
  <si>
    <t>Mini Avenir     1h30/semaine</t>
  </si>
  <si>
    <t>Entraînement Equipe des Jeunes     1h30/semaine</t>
  </si>
  <si>
    <t>Groupe Avenir Club     2x1h30/semaine</t>
  </si>
  <si>
    <t>Pôle Compétition     2x1h30+2h/semaine</t>
  </si>
  <si>
    <t>En compétition pour les enfants et pour les adultes</t>
  </si>
  <si>
    <t>(1) Tous les compétiteurs jeunes ont automatiquement en plus une heure d'entraînement physique par semaine et tous les compétiteurs jeunes doivent signer la "Charte Compétition" et la respecter.</t>
  </si>
  <si>
    <r>
      <t>Certificat médical ou attestation</t>
    </r>
    <r>
      <rPr>
        <sz val="10"/>
        <color theme="1"/>
        <rFont val="Calibri"/>
        <family val="2"/>
        <scheme val="minor"/>
      </rPr>
      <t xml:space="preserve"> </t>
    </r>
  </si>
  <si>
    <t xml:space="preserve"> 1h/semaine 179€</t>
  </si>
  <si>
    <t xml:space="preserve"> 2h/semaine 227€</t>
  </si>
  <si>
    <t xml:space="preserve"> 1h/semaine 230€</t>
  </si>
  <si>
    <t xml:space="preserve"> 2h/semaine 434€</t>
  </si>
  <si>
    <t xml:space="preserve"> 1h/semaine 279€</t>
  </si>
  <si>
    <t xml:space="preserve"> 1h30/semaine 410€</t>
  </si>
  <si>
    <t xml:space="preserve"> 2h/semaine  532€</t>
  </si>
  <si>
    <t xml:space="preserve"> 1h/semaine 199€</t>
  </si>
  <si>
    <t xml:space="preserve"> 2h/semaine  372€</t>
  </si>
  <si>
    <t>Demande d'une attestation C.E. envoyée par mail</t>
  </si>
  <si>
    <t>FICHE D'INSCRIPTION FAMILIALE 2021-2022</t>
  </si>
  <si>
    <t>Cotisation du 1/10/2021 au 30/09/2022 (licence F.F.T. et adhésion U.S.C. incluses)</t>
  </si>
  <si>
    <r>
      <t xml:space="preserve">Pour une nouvelle inscription, </t>
    </r>
    <r>
      <rPr>
        <sz val="16"/>
        <rFont val="Calibri"/>
        <family val="2"/>
        <scheme val="minor"/>
      </rPr>
      <t>un certificat médical postérieur au 1er juin 2021 de "non contre indication à la pratique du tennis en compétition" est obligatoire pour valider l'adhésion à l'U.S.C. TENNIS.</t>
    </r>
  </si>
  <si>
    <r>
      <t>Pour les anciens</t>
    </r>
    <r>
      <rPr>
        <sz val="16"/>
        <rFont val="Calibri"/>
        <family val="2"/>
        <scheme val="minor"/>
      </rPr>
      <t xml:space="preserve"> vous pouvez remplir un questionnaire médical puis une attestation. ATTENTION Si votre dernier certificat médical fourni est antérieur au 6 juin 2019</t>
    </r>
    <r>
      <rPr>
        <b/>
        <sz val="16"/>
        <rFont val="Calibri"/>
        <family val="2"/>
        <scheme val="minor"/>
      </rPr>
      <t xml:space="preserve"> vous devez joindre un nouveau certificat médical</t>
    </r>
  </si>
  <si>
    <t>jeunes nés 2010 à 2017</t>
  </si>
  <si>
    <t>jeunes nés 2004 à 2009</t>
  </si>
  <si>
    <r>
      <t xml:space="preserve">Inscription à l'école de tennis du 27 septembre 2021 au 11 juin 2022 </t>
    </r>
    <r>
      <rPr>
        <b/>
        <sz val="20"/>
        <color theme="1"/>
        <rFont val="Calibri"/>
        <family val="2"/>
        <scheme val="minor"/>
      </rPr>
      <t>(sauf vacances scolaires et jours fériés)</t>
    </r>
  </si>
  <si>
    <t>Mini-Tennis nés en 2016 et 2017</t>
  </si>
  <si>
    <t>Jeunes nés entre 2015 et 2012</t>
  </si>
  <si>
    <t>Jeunes nés entre 2011 et 2004</t>
  </si>
  <si>
    <t>Jeunes nés entre 2016 et 2014 (1)</t>
  </si>
  <si>
    <t>Jeunes nés entre 2009 et 2005 (1)</t>
  </si>
  <si>
    <t>Jeunes nés entre 2013 et 2008 (1)</t>
  </si>
  <si>
    <t>Jeunes nés entre 2013 et 2005 (1)</t>
  </si>
  <si>
    <t>Carte d'accès courts couverts : 10€</t>
  </si>
  <si>
    <t>E-mail (mère) :</t>
  </si>
  <si>
    <t>E-mail (père)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</si>
</sst>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€&quot;;[Red]\-#,##0\ &quot;€&quot;"/>
    <numFmt numFmtId="8" formatCode="#,##0.00\ &quot;€&quot;;[Red]\-#,##0.00\ &quot;€&quot;"/>
    <numFmt numFmtId="164" formatCode="#,##0.00\ &quot;€&quot;"/>
    <numFmt numFmtId="165" formatCode="#,##0\ &quot;€&quot;"/>
    <numFmt numFmtId="166" formatCode="0#&quot; &quot;##&quot; &quot;##&quot; &quot;##&quot; &quot;##"/>
    <numFmt numFmtId="167" formatCode="#,##0.00\ _€"/>
  </numFmts>
  <fonts count="4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Bookman Old Style"/>
      <family val="1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48"/>
      <color theme="1"/>
      <name val="AR DESTINE"/>
    </font>
    <font>
      <sz val="48"/>
      <color theme="1"/>
      <name val="AR DESTINE"/>
    </font>
    <font>
      <sz val="18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6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9"/>
      <color theme="0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u/>
      <sz val="18"/>
      <color theme="10"/>
      <name val="Calibri"/>
      <family val="2"/>
      <scheme val="minor"/>
    </font>
    <font>
      <sz val="18"/>
      <color theme="1"/>
      <name val="Comic Sans MS"/>
      <family val="4"/>
    </font>
    <font>
      <sz val="16"/>
      <color theme="1"/>
      <name val="Comic Sans MS"/>
      <family val="4"/>
    </font>
    <font>
      <sz val="14"/>
      <color theme="1"/>
      <name val="Comic Sans MS"/>
      <family val="4"/>
    </font>
    <font>
      <b/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5"/>
      <color indexed="8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0625"/>
    </fill>
    <fill>
      <patternFill patternType="gray0625">
        <bgColor auto="1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 style="slantDashDot">
        <color auto="1"/>
      </left>
      <right/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42">
    <xf numFmtId="0" fontId="0" fillId="0" borderId="0" xfId="0"/>
    <xf numFmtId="0" fontId="0" fillId="0" borderId="6" xfId="0" applyBorder="1"/>
    <xf numFmtId="6" fontId="0" fillId="0" borderId="6" xfId="0" applyNumberFormat="1" applyBorder="1" applyAlignment="1">
      <alignment horizontal="center"/>
    </xf>
    <xf numFmtId="6" fontId="0" fillId="0" borderId="6" xfId="0" applyNumberFormat="1" applyBorder="1" applyAlignment="1">
      <alignment horizontal="center" vertical="center"/>
    </xf>
    <xf numFmtId="6" fontId="0" fillId="0" borderId="6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13" fillId="0" borderId="0" xfId="0" applyFont="1"/>
    <xf numFmtId="0" fontId="13" fillId="0" borderId="0" xfId="0" applyFont="1" applyAlignment="1">
      <alignment wrapText="1"/>
    </xf>
    <xf numFmtId="0" fontId="4" fillId="0" borderId="6" xfId="0" applyFont="1" applyBorder="1" applyAlignment="1">
      <alignment horizontal="left" vertical="center"/>
    </xf>
    <xf numFmtId="0" fontId="0" fillId="0" borderId="6" xfId="0" applyBorder="1" applyAlignment="1">
      <alignment wrapText="1"/>
    </xf>
    <xf numFmtId="0" fontId="5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/>
    </xf>
    <xf numFmtId="6" fontId="0" fillId="0" borderId="6" xfId="0" applyNumberFormat="1" applyBorder="1"/>
    <xf numFmtId="0" fontId="0" fillId="0" borderId="6" xfId="0" applyBorder="1" applyAlignment="1">
      <alignment horizontal="center"/>
    </xf>
    <xf numFmtId="0" fontId="32" fillId="4" borderId="6" xfId="0" applyFont="1" applyFill="1" applyBorder="1" applyAlignment="1" applyProtection="1">
      <alignment horizontal="center" vertical="center"/>
      <protection locked="0"/>
    </xf>
    <xf numFmtId="0" fontId="32" fillId="0" borderId="6" xfId="0" applyFont="1" applyBorder="1" applyAlignment="1" applyProtection="1">
      <alignment horizontal="center" vertical="center"/>
      <protection locked="0"/>
    </xf>
    <xf numFmtId="166" fontId="32" fillId="4" borderId="6" xfId="0" applyNumberFormat="1" applyFont="1" applyFill="1" applyBorder="1" applyAlignment="1" applyProtection="1">
      <alignment horizontal="center" vertical="center"/>
      <protection locked="0"/>
    </xf>
    <xf numFmtId="15" fontId="32" fillId="4" borderId="8" xfId="0" applyNumberFormat="1" applyFont="1" applyFill="1" applyBorder="1" applyAlignment="1" applyProtection="1">
      <alignment horizontal="center" vertical="center"/>
      <protection locked="0"/>
    </xf>
    <xf numFmtId="15" fontId="32" fillId="0" borderId="8" xfId="0" applyNumberFormat="1" applyFont="1" applyBorder="1" applyAlignment="1" applyProtection="1">
      <alignment horizontal="center" vertical="center"/>
      <protection locked="0"/>
    </xf>
    <xf numFmtId="14" fontId="32" fillId="4" borderId="8" xfId="0" applyNumberFormat="1" applyFont="1" applyFill="1" applyBorder="1" applyAlignment="1" applyProtection="1">
      <alignment horizontal="center" vertical="center"/>
      <protection locked="0"/>
    </xf>
    <xf numFmtId="14" fontId="32" fillId="0" borderId="8" xfId="0" applyNumberFormat="1" applyFont="1" applyBorder="1" applyAlignment="1" applyProtection="1">
      <alignment horizontal="center" vertical="center"/>
      <protection locked="0"/>
    </xf>
    <xf numFmtId="166" fontId="33" fillId="4" borderId="6" xfId="0" applyNumberFormat="1" applyFont="1" applyFill="1" applyBorder="1" applyAlignment="1" applyProtection="1">
      <alignment horizontal="center" vertical="center"/>
      <protection locked="0"/>
    </xf>
    <xf numFmtId="166" fontId="33" fillId="0" borderId="6" xfId="0" applyNumberFormat="1" applyFont="1" applyBorder="1" applyAlignment="1" applyProtection="1">
      <alignment horizontal="center" vertical="center"/>
      <protection locked="0"/>
    </xf>
    <xf numFmtId="6" fontId="33" fillId="4" borderId="6" xfId="0" applyNumberFormat="1" applyFont="1" applyFill="1" applyBorder="1" applyAlignment="1" applyProtection="1">
      <alignment horizontal="center" vertical="center"/>
      <protection locked="0"/>
    </xf>
    <xf numFmtId="6" fontId="33" fillId="0" borderId="6" xfId="0" applyNumberFormat="1" applyFont="1" applyBorder="1" applyAlignment="1" applyProtection="1">
      <alignment horizontal="center" vertical="center"/>
      <protection locked="0"/>
    </xf>
    <xf numFmtId="6" fontId="33" fillId="4" borderId="11" xfId="0" applyNumberFormat="1" applyFont="1" applyFill="1" applyBorder="1" applyAlignment="1" applyProtection="1">
      <alignment horizontal="center" vertical="center"/>
      <protection locked="0"/>
    </xf>
    <xf numFmtId="0" fontId="33" fillId="3" borderId="6" xfId="0" applyFont="1" applyFill="1" applyBorder="1" applyAlignment="1" applyProtection="1">
      <alignment horizontal="center" vertical="center"/>
      <protection locked="0"/>
    </xf>
    <xf numFmtId="0" fontId="33" fillId="4" borderId="6" xfId="0" applyFont="1" applyFill="1" applyBorder="1" applyAlignment="1" applyProtection="1">
      <alignment horizontal="center" vertical="center"/>
      <protection locked="0"/>
    </xf>
    <xf numFmtId="0" fontId="34" fillId="4" borderId="6" xfId="0" applyFont="1" applyFill="1" applyBorder="1" applyAlignment="1" applyProtection="1">
      <alignment horizontal="center" vertical="center"/>
      <protection locked="0"/>
    </xf>
    <xf numFmtId="0" fontId="34" fillId="0" borderId="6" xfId="0" applyFont="1" applyBorder="1" applyAlignment="1" applyProtection="1">
      <alignment horizontal="center" vertical="center"/>
      <protection locked="0"/>
    </xf>
    <xf numFmtId="0" fontId="34" fillId="4" borderId="21" xfId="0" applyFont="1" applyFill="1" applyBorder="1" applyAlignment="1" applyProtection="1">
      <alignment horizontal="center" vertical="center" wrapText="1"/>
      <protection locked="0"/>
    </xf>
    <xf numFmtId="0" fontId="34" fillId="0" borderId="21" xfId="0" applyFont="1" applyFill="1" applyBorder="1" applyAlignment="1" applyProtection="1">
      <alignment horizontal="center" vertical="center" wrapText="1"/>
      <protection locked="0"/>
    </xf>
    <xf numFmtId="0" fontId="34" fillId="4" borderId="7" xfId="0" applyFont="1" applyFill="1" applyBorder="1" applyAlignment="1" applyProtection="1">
      <alignment horizontal="center" vertical="center" wrapText="1"/>
      <protection locked="0"/>
    </xf>
    <xf numFmtId="0" fontId="34" fillId="0" borderId="7" xfId="0" applyFont="1" applyFill="1" applyBorder="1" applyAlignment="1" applyProtection="1">
      <alignment horizontal="center" vertical="center" wrapText="1"/>
      <protection locked="0"/>
    </xf>
    <xf numFmtId="164" fontId="33" fillId="4" borderId="7" xfId="0" applyNumberFormat="1" applyFont="1" applyFill="1" applyBorder="1" applyAlignment="1" applyProtection="1">
      <alignment horizontal="center" vertical="center"/>
      <protection locked="0"/>
    </xf>
    <xf numFmtId="164" fontId="33" fillId="0" borderId="6" xfId="0" applyNumberFormat="1" applyFont="1" applyBorder="1" applyAlignment="1" applyProtection="1">
      <alignment horizontal="center" vertical="center"/>
      <protection locked="0"/>
    </xf>
    <xf numFmtId="6" fontId="33" fillId="4" borderId="7" xfId="0" applyNumberFormat="1" applyFont="1" applyFill="1" applyBorder="1" applyAlignment="1" applyProtection="1">
      <alignment horizontal="center" vertical="center"/>
      <protection locked="0"/>
    </xf>
    <xf numFmtId="6" fontId="33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15" fillId="0" borderId="0" xfId="0" applyFont="1" applyBorder="1" applyAlignment="1" applyProtection="1">
      <alignment horizontal="centerContinuous" vertical="center"/>
    </xf>
    <xf numFmtId="0" fontId="0" fillId="0" borderId="0" xfId="0" applyBorder="1" applyAlignment="1" applyProtection="1">
      <alignment horizontal="centerContinuous" vertical="center"/>
    </xf>
    <xf numFmtId="0" fontId="18" fillId="0" borderId="0" xfId="0" applyFont="1" applyBorder="1" applyAlignment="1" applyProtection="1">
      <alignment horizontal="centerContinuous" vertical="center"/>
    </xf>
    <xf numFmtId="0" fontId="0" fillId="0" borderId="0" xfId="0" applyBorder="1" applyProtection="1"/>
    <xf numFmtId="0" fontId="23" fillId="0" borderId="0" xfId="0" applyFont="1" applyBorder="1" applyAlignment="1" applyProtection="1">
      <alignment horizontal="centerContinuous" vertical="center"/>
    </xf>
    <xf numFmtId="0" fontId="13" fillId="0" borderId="0" xfId="0" applyFont="1" applyBorder="1" applyAlignment="1" applyProtection="1">
      <alignment horizontal="centerContinuous" vertical="center"/>
    </xf>
    <xf numFmtId="0" fontId="0" fillId="0" borderId="4" xfId="0" applyBorder="1" applyProtection="1"/>
    <xf numFmtId="0" fontId="0" fillId="0" borderId="5" xfId="0" applyBorder="1" applyProtection="1"/>
    <xf numFmtId="0" fontId="20" fillId="0" borderId="9" xfId="0" applyFont="1" applyBorder="1" applyAlignment="1" applyProtection="1">
      <alignment horizontal="left" vertical="center"/>
    </xf>
    <xf numFmtId="0" fontId="20" fillId="0" borderId="11" xfId="0" applyFont="1" applyBorder="1" applyAlignment="1" applyProtection="1">
      <alignment horizontal="right" vertical="center"/>
    </xf>
    <xf numFmtId="0" fontId="10" fillId="0" borderId="0" xfId="0" applyFont="1" applyAlignment="1" applyProtection="1">
      <alignment horizontal="centerContinuous" vertical="center"/>
    </xf>
    <xf numFmtId="0" fontId="10" fillId="0" borderId="0" xfId="0" applyFont="1" applyBorder="1" applyAlignment="1" applyProtection="1">
      <alignment horizontal="centerContinuous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/>
    </xf>
    <xf numFmtId="0" fontId="20" fillId="0" borderId="7" xfId="0" applyFon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Continuous" vertical="center"/>
    </xf>
    <xf numFmtId="0" fontId="8" fillId="0" borderId="12" xfId="0" applyFont="1" applyBorder="1" applyAlignment="1" applyProtection="1">
      <alignment horizontal="centerContinuous" vertical="center"/>
    </xf>
    <xf numFmtId="0" fontId="0" fillId="0" borderId="12" xfId="0" applyBorder="1" applyAlignment="1" applyProtection="1">
      <alignment horizontal="centerContinuous" vertical="center"/>
    </xf>
    <xf numFmtId="0" fontId="8" fillId="0" borderId="16" xfId="0" applyFont="1" applyBorder="1" applyAlignment="1" applyProtection="1">
      <alignment horizontal="centerContinuous" vertical="center"/>
    </xf>
    <xf numFmtId="0" fontId="0" fillId="0" borderId="16" xfId="0" applyBorder="1" applyAlignment="1" applyProtection="1">
      <alignment horizontal="centerContinuous" vertical="center"/>
    </xf>
    <xf numFmtId="0" fontId="0" fillId="0" borderId="0" xfId="0" applyFill="1" applyBorder="1" applyAlignment="1" applyProtection="1">
      <alignment horizontal="centerContinuous" vertical="center"/>
    </xf>
    <xf numFmtId="0" fontId="7" fillId="0" borderId="12" xfId="0" applyFont="1" applyBorder="1" applyAlignment="1" applyProtection="1">
      <alignment horizontal="centerContinuous" vertic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0" fillId="0" borderId="14" xfId="0" applyBorder="1" applyProtection="1"/>
    <xf numFmtId="0" fontId="0" fillId="0" borderId="10" xfId="0" applyBorder="1" applyAlignment="1" applyProtection="1">
      <alignment horizontal="centerContinuous" vertical="center"/>
    </xf>
    <xf numFmtId="0" fontId="24" fillId="2" borderId="9" xfId="0" applyFont="1" applyFill="1" applyBorder="1" applyAlignment="1" applyProtection="1">
      <alignment horizontal="centerContinuous" vertical="center"/>
    </xf>
    <xf numFmtId="0" fontId="24" fillId="2" borderId="12" xfId="0" applyFont="1" applyFill="1" applyBorder="1" applyAlignment="1" applyProtection="1">
      <alignment horizontal="centerContinuous" vertical="center"/>
    </xf>
    <xf numFmtId="0" fontId="0" fillId="5" borderId="0" xfId="0" applyFill="1" applyBorder="1" applyProtection="1"/>
    <xf numFmtId="0" fontId="0" fillId="5" borderId="18" xfId="0" applyFill="1" applyBorder="1" applyProtection="1"/>
    <xf numFmtId="0" fontId="0" fillId="0" borderId="0" xfId="0" applyBorder="1" applyAlignment="1" applyProtection="1">
      <alignment horizontal="center"/>
    </xf>
    <xf numFmtId="0" fontId="1" fillId="0" borderId="12" xfId="0" applyFont="1" applyFill="1" applyBorder="1" applyProtection="1"/>
    <xf numFmtId="0" fontId="9" fillId="2" borderId="6" xfId="0" applyFont="1" applyFill="1" applyBorder="1" applyAlignment="1" applyProtection="1">
      <alignment horizontal="center" vertical="center"/>
    </xf>
    <xf numFmtId="0" fontId="0" fillId="5" borderId="10" xfId="0" applyFill="1" applyBorder="1" applyProtection="1"/>
    <xf numFmtId="0" fontId="0" fillId="5" borderId="16" xfId="0" applyFill="1" applyBorder="1" applyProtection="1"/>
    <xf numFmtId="0" fontId="10" fillId="0" borderId="6" xfId="0" applyFont="1" applyBorder="1" applyAlignment="1" applyProtection="1">
      <alignment horizontal="center" vertical="center"/>
    </xf>
    <xf numFmtId="6" fontId="25" fillId="0" borderId="11" xfId="0" applyNumberFormat="1" applyFont="1" applyBorder="1" applyAlignment="1" applyProtection="1">
      <alignment horizontal="center" vertical="center"/>
    </xf>
    <xf numFmtId="6" fontId="25" fillId="0" borderId="6" xfId="0" applyNumberFormat="1" applyFont="1" applyBorder="1" applyAlignment="1" applyProtection="1">
      <alignment horizontal="center" vertical="center"/>
    </xf>
    <xf numFmtId="0" fontId="0" fillId="3" borderId="14" xfId="0" applyFill="1" applyBorder="1" applyProtection="1"/>
    <xf numFmtId="0" fontId="10" fillId="0" borderId="13" xfId="0" applyFont="1" applyBorder="1" applyAlignment="1" applyProtection="1">
      <alignment horizontal="center" vertical="center" wrapText="1"/>
    </xf>
    <xf numFmtId="6" fontId="25" fillId="0" borderId="6" xfId="0" applyNumberFormat="1" applyFont="1" applyBorder="1" applyAlignment="1" applyProtection="1">
      <alignment horizontal="center" vertical="center" wrapText="1"/>
    </xf>
    <xf numFmtId="6" fontId="10" fillId="0" borderId="13" xfId="0" applyNumberFormat="1" applyFont="1" applyBorder="1" applyAlignment="1" applyProtection="1">
      <alignment horizontal="left" vertical="center"/>
    </xf>
    <xf numFmtId="0" fontId="0" fillId="0" borderId="18" xfId="0" applyBorder="1" applyAlignment="1" applyProtection="1">
      <alignment horizontal="centerContinuous"/>
    </xf>
    <xf numFmtId="0" fontId="10" fillId="3" borderId="24" xfId="0" applyFont="1" applyFill="1" applyBorder="1" applyAlignment="1" applyProtection="1">
      <alignment horizontal="center" vertical="center"/>
    </xf>
    <xf numFmtId="0" fontId="0" fillId="0" borderId="17" xfId="0" applyBorder="1" applyProtection="1"/>
    <xf numFmtId="0" fontId="0" fillId="0" borderId="16" xfId="0" applyBorder="1" applyAlignment="1" applyProtection="1">
      <alignment horizontal="centerContinuous"/>
    </xf>
    <xf numFmtId="6" fontId="33" fillId="4" borderId="22" xfId="0" applyNumberFormat="1" applyFont="1" applyFill="1" applyBorder="1" applyAlignment="1" applyProtection="1">
      <alignment horizontal="center" vertical="center"/>
    </xf>
    <xf numFmtId="6" fontId="33" fillId="0" borderId="22" xfId="0" applyNumberFormat="1" applyFont="1" applyFill="1" applyBorder="1" applyAlignment="1" applyProtection="1">
      <alignment horizontal="center" vertical="center"/>
    </xf>
    <xf numFmtId="6" fontId="33" fillId="4" borderId="25" xfId="0" applyNumberFormat="1" applyFont="1" applyFill="1" applyBorder="1" applyAlignment="1" applyProtection="1">
      <alignment horizontal="center" vertical="center"/>
    </xf>
    <xf numFmtId="0" fontId="20" fillId="3" borderId="23" xfId="0" applyFont="1" applyFill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Continuous" vertical="center"/>
    </xf>
    <xf numFmtId="0" fontId="0" fillId="0" borderId="0" xfId="0" applyAlignment="1" applyProtection="1">
      <alignment horizontal="centerContinuous" vertical="center"/>
    </xf>
    <xf numFmtId="0" fontId="12" fillId="0" borderId="0" xfId="0" applyFont="1" applyBorder="1" applyAlignment="1" applyProtection="1">
      <alignment horizontal="centerContinuous" vertical="center"/>
    </xf>
    <xf numFmtId="164" fontId="33" fillId="4" borderId="6" xfId="0" applyNumberFormat="1" applyFont="1" applyFill="1" applyBorder="1" applyAlignment="1" applyProtection="1">
      <alignment horizontal="center" vertical="center"/>
    </xf>
    <xf numFmtId="164" fontId="33" fillId="0" borderId="6" xfId="0" applyNumberFormat="1" applyFont="1" applyBorder="1" applyAlignment="1" applyProtection="1">
      <alignment horizontal="center" vertical="center"/>
    </xf>
    <xf numFmtId="164" fontId="33" fillId="4" borderId="11" xfId="0" applyNumberFormat="1" applyFont="1" applyFill="1" applyBorder="1" applyAlignment="1" applyProtection="1">
      <alignment horizontal="center" vertical="center"/>
    </xf>
    <xf numFmtId="164" fontId="33" fillId="0" borderId="20" xfId="0" applyNumberFormat="1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right"/>
    </xf>
    <xf numFmtId="0" fontId="13" fillId="0" borderId="0" xfId="0" applyFont="1" applyBorder="1" applyProtection="1"/>
    <xf numFmtId="0" fontId="0" fillId="3" borderId="0" xfId="0" applyFill="1" applyBorder="1" applyProtection="1"/>
    <xf numFmtId="0" fontId="11" fillId="2" borderId="11" xfId="0" applyFont="1" applyFill="1" applyBorder="1" applyAlignment="1" applyProtection="1">
      <alignment horizontal="centerContinuous" vertical="center"/>
    </xf>
    <xf numFmtId="0" fontId="1" fillId="2" borderId="9" xfId="0" applyFont="1" applyFill="1" applyBorder="1" applyAlignment="1" applyProtection="1">
      <alignment horizontal="centerContinuous" vertical="center"/>
    </xf>
    <xf numFmtId="0" fontId="13" fillId="2" borderId="9" xfId="0" applyFont="1" applyFill="1" applyBorder="1" applyAlignment="1" applyProtection="1">
      <alignment horizontal="centerContinuous" vertical="center"/>
    </xf>
    <xf numFmtId="0" fontId="13" fillId="2" borderId="12" xfId="0" applyFont="1" applyFill="1" applyBorder="1" applyAlignment="1" applyProtection="1">
      <alignment horizontal="centerContinuous" vertical="center"/>
    </xf>
    <xf numFmtId="0" fontId="1" fillId="2" borderId="12" xfId="0" applyFont="1" applyFill="1" applyBorder="1" applyAlignment="1" applyProtection="1">
      <alignment horizontal="centerContinuous" vertical="center"/>
    </xf>
    <xf numFmtId="164" fontId="10" fillId="0" borderId="7" xfId="0" applyNumberFormat="1" applyFont="1" applyBorder="1" applyAlignment="1" applyProtection="1">
      <alignment horizontal="center" vertical="center" wrapText="1"/>
    </xf>
    <xf numFmtId="164" fontId="10" fillId="0" borderId="7" xfId="0" applyNumberFormat="1" applyFont="1" applyFill="1" applyBorder="1" applyAlignment="1" applyProtection="1">
      <alignment horizontal="center" vertical="center" wrapText="1"/>
    </xf>
    <xf numFmtId="165" fontId="20" fillId="0" borderId="6" xfId="0" applyNumberFormat="1" applyFont="1" applyBorder="1" applyAlignment="1" applyProtection="1">
      <alignment horizontal="center" vertical="center" wrapText="1"/>
    </xf>
    <xf numFmtId="165" fontId="20" fillId="0" borderId="6" xfId="0" applyNumberFormat="1" applyFont="1" applyFill="1" applyBorder="1" applyAlignment="1" applyProtection="1">
      <alignment horizontal="center" vertical="center" wrapText="1"/>
    </xf>
    <xf numFmtId="164" fontId="33" fillId="4" borderId="22" xfId="0" applyNumberFormat="1" applyFont="1" applyFill="1" applyBorder="1" applyAlignment="1" applyProtection="1">
      <alignment horizontal="center" vertical="center"/>
    </xf>
    <xf numFmtId="164" fontId="33" fillId="0" borderId="22" xfId="0" applyNumberFormat="1" applyFont="1" applyFill="1" applyBorder="1" applyAlignment="1" applyProtection="1">
      <alignment horizontal="center" vertical="center"/>
    </xf>
    <xf numFmtId="164" fontId="33" fillId="4" borderId="8" xfId="0" applyNumberFormat="1" applyFont="1" applyFill="1" applyBorder="1" applyAlignment="1" applyProtection="1">
      <alignment horizontal="center" vertical="center"/>
    </xf>
    <xf numFmtId="164" fontId="33" fillId="0" borderId="8" xfId="0" applyNumberFormat="1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Continuous" vertical="center"/>
    </xf>
    <xf numFmtId="0" fontId="0" fillId="2" borderId="9" xfId="0" applyFill="1" applyBorder="1" applyAlignment="1" applyProtection="1">
      <alignment horizontal="centerContinuous" vertical="center"/>
    </xf>
    <xf numFmtId="0" fontId="2" fillId="2" borderId="12" xfId="0" applyFont="1" applyFill="1" applyBorder="1" applyAlignment="1" applyProtection="1">
      <alignment horizontal="centerContinuous" vertical="center"/>
    </xf>
    <xf numFmtId="164" fontId="3" fillId="6" borderId="9" xfId="0" applyNumberFormat="1" applyFont="1" applyFill="1" applyBorder="1" applyAlignment="1" applyProtection="1">
      <alignment horizontal="center" vertical="center"/>
    </xf>
    <xf numFmtId="164" fontId="3" fillId="6" borderId="12" xfId="0" applyNumberFormat="1" applyFont="1" applyFill="1" applyBorder="1" applyAlignment="1" applyProtection="1">
      <alignment horizontal="center" vertical="center"/>
    </xf>
    <xf numFmtId="167" fontId="20" fillId="0" borderId="11" xfId="0" applyNumberFormat="1" applyFont="1" applyBorder="1" applyAlignment="1" applyProtection="1">
      <alignment horizontal="centerContinuous" vertical="center" wrapText="1"/>
    </xf>
    <xf numFmtId="167" fontId="28" fillId="0" borderId="12" xfId="0" applyNumberFormat="1" applyFont="1" applyBorder="1" applyAlignment="1" applyProtection="1">
      <alignment horizontal="centerContinuous" vertical="center"/>
    </xf>
    <xf numFmtId="0" fontId="2" fillId="2" borderId="9" xfId="0" applyFont="1" applyFill="1" applyBorder="1" applyAlignment="1" applyProtection="1">
      <alignment horizontal="centerContinuous" vertical="center" wrapText="1"/>
    </xf>
    <xf numFmtId="0" fontId="0" fillId="2" borderId="12" xfId="0" applyFill="1" applyBorder="1" applyAlignment="1" applyProtection="1">
      <alignment horizontal="centerContinuous" vertical="center" wrapText="1"/>
    </xf>
    <xf numFmtId="0" fontId="3" fillId="6" borderId="9" xfId="0" applyFont="1" applyFill="1" applyBorder="1" applyAlignment="1" applyProtection="1">
      <alignment horizontal="center" vertical="center"/>
    </xf>
    <xf numFmtId="0" fontId="3" fillId="6" borderId="12" xfId="0" applyFont="1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Continuous" vertical="center" wrapText="1"/>
    </xf>
    <xf numFmtId="164" fontId="3" fillId="6" borderId="10" xfId="0" applyNumberFormat="1" applyFont="1" applyFill="1" applyBorder="1" applyAlignment="1" applyProtection="1">
      <alignment horizontal="center" vertical="center"/>
    </xf>
    <xf numFmtId="164" fontId="3" fillId="6" borderId="16" xfId="0" applyNumberFormat="1" applyFont="1" applyFill="1" applyBorder="1" applyAlignment="1" applyProtection="1">
      <alignment horizontal="center" vertical="center"/>
    </xf>
    <xf numFmtId="167" fontId="20" fillId="0" borderId="11" xfId="0" applyNumberFormat="1" applyFont="1" applyBorder="1" applyAlignment="1" applyProtection="1">
      <alignment horizontal="centerContinuous" vertical="center"/>
    </xf>
    <xf numFmtId="167" fontId="28" fillId="0" borderId="12" xfId="0" applyNumberFormat="1" applyFont="1" applyBorder="1" applyAlignment="1" applyProtection="1">
      <alignment horizontal="centerContinuous" vertical="center" wrapText="1"/>
    </xf>
    <xf numFmtId="0" fontId="1" fillId="2" borderId="9" xfId="0" applyFont="1" applyFill="1" applyBorder="1" applyAlignment="1" applyProtection="1">
      <alignment horizontal="centerContinuous" vertical="center" wrapText="1"/>
    </xf>
    <xf numFmtId="0" fontId="0" fillId="2" borderId="12" xfId="0" applyFill="1" applyBorder="1" applyAlignment="1" applyProtection="1">
      <alignment horizontal="centerContinuous" vertical="center"/>
    </xf>
    <xf numFmtId="6" fontId="28" fillId="3" borderId="6" xfId="0" applyNumberFormat="1" applyFont="1" applyFill="1" applyBorder="1" applyAlignment="1" applyProtection="1">
      <alignment horizontal="center" vertical="center" wrapText="1"/>
    </xf>
    <xf numFmtId="6" fontId="20" fillId="3" borderId="8" xfId="0" applyNumberFormat="1" applyFont="1" applyFill="1" applyBorder="1" applyAlignment="1" applyProtection="1">
      <alignment horizontal="center" vertical="center" wrapText="1"/>
    </xf>
    <xf numFmtId="6" fontId="20" fillId="3" borderId="17" xfId="0" applyNumberFormat="1" applyFont="1" applyFill="1" applyBorder="1" applyAlignment="1" applyProtection="1">
      <alignment horizontal="center" vertical="center" wrapText="1"/>
    </xf>
    <xf numFmtId="0" fontId="28" fillId="0" borderId="0" xfId="0" applyFont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11" fillId="2" borderId="6" xfId="0" applyFont="1" applyFill="1" applyBorder="1" applyAlignment="1" applyProtection="1">
      <alignment horizontal="centerContinuous" vertical="center"/>
    </xf>
    <xf numFmtId="8" fontId="33" fillId="0" borderId="6" xfId="0" applyNumberFormat="1" applyFont="1" applyBorder="1" applyAlignment="1" applyProtection="1">
      <alignment horizontal="center" vertical="center"/>
    </xf>
    <xf numFmtId="0" fontId="0" fillId="0" borderId="0" xfId="0" applyFont="1" applyBorder="1" applyProtection="1"/>
    <xf numFmtId="0" fontId="11" fillId="2" borderId="18" xfId="0" applyFont="1" applyFill="1" applyBorder="1" applyAlignment="1" applyProtection="1">
      <alignment horizontal="centerContinuous" vertical="center"/>
    </xf>
    <xf numFmtId="0" fontId="13" fillId="2" borderId="0" xfId="0" applyFont="1" applyFill="1" applyAlignment="1" applyProtection="1">
      <alignment horizontal="centerContinuous" vertical="center"/>
    </xf>
    <xf numFmtId="0" fontId="9" fillId="2" borderId="8" xfId="0" applyFont="1" applyFill="1" applyBorder="1" applyAlignment="1" applyProtection="1">
      <alignment horizontal="centerContinuous" vertical="center"/>
    </xf>
    <xf numFmtId="0" fontId="2" fillId="0" borderId="0" xfId="0" applyFont="1" applyFill="1" applyBorder="1" applyAlignment="1" applyProtection="1">
      <alignment horizontal="centerContinuous" vertical="center"/>
    </xf>
    <xf numFmtId="14" fontId="13" fillId="0" borderId="11" xfId="0" applyNumberFormat="1" applyFont="1" applyBorder="1" applyAlignment="1" applyProtection="1">
      <alignment horizontal="centerContinuous" vertical="center"/>
    </xf>
    <xf numFmtId="14" fontId="28" fillId="0" borderId="6" xfId="0" applyNumberFormat="1" applyFont="1" applyBorder="1" applyAlignment="1" applyProtection="1">
      <alignment horizontal="center"/>
    </xf>
    <xf numFmtId="0" fontId="28" fillId="0" borderId="6" xfId="0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vertical="center"/>
    </xf>
    <xf numFmtId="164" fontId="10" fillId="0" borderId="11" xfId="0" applyNumberFormat="1" applyFont="1" applyBorder="1" applyAlignment="1" applyProtection="1">
      <alignment horizontal="centerContinuous" vertical="center"/>
    </xf>
    <xf numFmtId="0" fontId="4" fillId="0" borderId="0" xfId="0" applyFont="1" applyFill="1" applyBorder="1" applyProtection="1"/>
    <xf numFmtId="0" fontId="0" fillId="0" borderId="0" xfId="0" applyFill="1" applyBorder="1" applyProtection="1"/>
    <xf numFmtId="164" fontId="0" fillId="0" borderId="0" xfId="0" applyNumberFormat="1" applyBorder="1" applyAlignment="1" applyProtection="1">
      <alignment horizontal="center" vertical="center"/>
    </xf>
    <xf numFmtId="0" fontId="29" fillId="2" borderId="0" xfId="0" applyFont="1" applyFill="1" applyBorder="1" applyAlignment="1" applyProtection="1">
      <alignment horizontal="centerContinuous" vertical="center"/>
    </xf>
    <xf numFmtId="0" fontId="30" fillId="2" borderId="0" xfId="0" applyFont="1" applyFill="1" applyBorder="1" applyAlignment="1" applyProtection="1">
      <alignment horizontal="centerContinuous" vertical="center"/>
    </xf>
    <xf numFmtId="0" fontId="10" fillId="0" borderId="0" xfId="0" applyFont="1" applyProtection="1"/>
    <xf numFmtId="0" fontId="6" fillId="0" borderId="0" xfId="0" applyFont="1" applyFill="1" applyBorder="1" applyAlignment="1" applyProtection="1">
      <alignment horizontal="center"/>
    </xf>
    <xf numFmtId="0" fontId="10" fillId="0" borderId="0" xfId="0" applyFont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center"/>
    </xf>
    <xf numFmtId="0" fontId="35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centerContinuous" vertical="center"/>
    </xf>
    <xf numFmtId="0" fontId="2" fillId="0" borderId="0" xfId="0" applyFont="1" applyFill="1" applyBorder="1" applyProtection="1"/>
    <xf numFmtId="0" fontId="36" fillId="0" borderId="0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left" vertical="center"/>
    </xf>
    <xf numFmtId="164" fontId="33" fillId="4" borderId="16" xfId="0" applyNumberFormat="1" applyFont="1" applyFill="1" applyBorder="1" applyAlignment="1" applyProtection="1">
      <alignment horizontal="center" vertical="center"/>
      <protection locked="0"/>
    </xf>
    <xf numFmtId="164" fontId="33" fillId="4" borderId="12" xfId="0" applyNumberFormat="1" applyFont="1" applyFill="1" applyBorder="1" applyAlignment="1" applyProtection="1">
      <alignment horizontal="center" vertical="center"/>
      <protection locked="0"/>
    </xf>
    <xf numFmtId="164" fontId="33" fillId="4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Continuous" vertical="center"/>
    </xf>
    <xf numFmtId="0" fontId="0" fillId="0" borderId="9" xfId="0" applyBorder="1" applyAlignment="1" applyProtection="1">
      <alignment horizontal="centerContinuous" vertical="center"/>
    </xf>
    <xf numFmtId="15" fontId="32" fillId="0" borderId="8" xfId="0" applyNumberFormat="1" applyFont="1" applyFill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/>
    </xf>
    <xf numFmtId="164" fontId="33" fillId="0" borderId="9" xfId="0" applyNumberFormat="1" applyFont="1" applyFill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 textRotation="255"/>
    </xf>
    <xf numFmtId="0" fontId="37" fillId="0" borderId="0" xfId="0" applyFont="1" applyBorder="1" applyAlignment="1" applyProtection="1">
      <alignment horizontal="left" vertical="center"/>
    </xf>
    <xf numFmtId="0" fontId="37" fillId="0" borderId="10" xfId="0" applyFont="1" applyBorder="1" applyAlignment="1" applyProtection="1">
      <alignment vertical="center"/>
    </xf>
    <xf numFmtId="0" fontId="37" fillId="0" borderId="0" xfId="0" applyFont="1" applyBorder="1" applyAlignment="1" applyProtection="1">
      <alignment horizontal="left"/>
    </xf>
    <xf numFmtId="0" fontId="8" fillId="0" borderId="11" xfId="0" applyFont="1" applyBorder="1" applyAlignment="1" applyProtection="1">
      <alignment horizontal="centerContinuous" vertical="center"/>
    </xf>
    <xf numFmtId="0" fontId="20" fillId="3" borderId="12" xfId="0" applyFont="1" applyFill="1" applyBorder="1" applyAlignment="1" applyProtection="1">
      <alignment horizontal="center" vertical="center"/>
    </xf>
    <xf numFmtId="0" fontId="28" fillId="0" borderId="11" xfId="0" applyFont="1" applyBorder="1" applyAlignment="1" applyProtection="1">
      <alignment horizontal="centerContinuous" vertical="center"/>
    </xf>
    <xf numFmtId="0" fontId="26" fillId="0" borderId="0" xfId="0" applyFont="1" applyBorder="1" applyAlignment="1" applyProtection="1">
      <alignment horizontal="left"/>
    </xf>
    <xf numFmtId="0" fontId="20" fillId="0" borderId="0" xfId="0" applyFont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Continuous" vertical="center"/>
    </xf>
    <xf numFmtId="0" fontId="10" fillId="0" borderId="6" xfId="0" applyFont="1" applyBorder="1" applyAlignment="1" applyProtection="1">
      <alignment horizontal="centerContinuous" vertical="center"/>
    </xf>
    <xf numFmtId="0" fontId="8" fillId="0" borderId="6" xfId="0" applyFont="1" applyBorder="1" applyAlignment="1" applyProtection="1">
      <alignment horizontal="centerContinuous" vertical="center"/>
    </xf>
    <xf numFmtId="0" fontId="10" fillId="0" borderId="6" xfId="0" applyFont="1" applyFill="1" applyBorder="1" applyAlignment="1" applyProtection="1">
      <alignment horizontal="centerContinuous" vertical="center"/>
    </xf>
    <xf numFmtId="164" fontId="33" fillId="4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wrapText="1"/>
    </xf>
    <xf numFmtId="6" fontId="33" fillId="7" borderId="6" xfId="0" applyNumberFormat="1" applyFont="1" applyFill="1" applyBorder="1" applyAlignment="1" applyProtection="1">
      <alignment horizontal="center" vertical="center"/>
      <protection locked="0"/>
    </xf>
    <xf numFmtId="164" fontId="33" fillId="7" borderId="7" xfId="0" applyNumberFormat="1" applyFont="1" applyFill="1" applyBorder="1" applyAlignment="1" applyProtection="1">
      <alignment horizontal="center" vertical="center"/>
      <protection locked="0"/>
    </xf>
    <xf numFmtId="6" fontId="39" fillId="3" borderId="6" xfId="0" applyNumberFormat="1" applyFont="1" applyFill="1" applyBorder="1" applyAlignment="1" applyProtection="1">
      <alignment horizontal="center" vertical="center" wrapText="1"/>
    </xf>
    <xf numFmtId="0" fontId="40" fillId="0" borderId="0" xfId="0" applyFont="1" applyFill="1" applyBorder="1" applyAlignment="1" applyProtection="1">
      <alignment horizontal="left"/>
    </xf>
    <xf numFmtId="0" fontId="8" fillId="0" borderId="9" xfId="0" applyFont="1" applyBorder="1" applyAlignment="1" applyProtection="1">
      <alignment horizontal="centerContinuous" vertical="center"/>
    </xf>
    <xf numFmtId="6" fontId="33" fillId="0" borderId="9" xfId="0" applyNumberFormat="1" applyFont="1" applyBorder="1" applyAlignment="1" applyProtection="1">
      <alignment horizontal="center" vertical="center"/>
      <protection locked="0"/>
    </xf>
    <xf numFmtId="6" fontId="33" fillId="0" borderId="9" xfId="0" applyNumberFormat="1" applyFont="1" applyFill="1" applyBorder="1" applyAlignment="1" applyProtection="1">
      <alignment horizontal="center" vertical="center"/>
      <protection locked="0"/>
    </xf>
    <xf numFmtId="0" fontId="41" fillId="0" borderId="6" xfId="0" applyFont="1" applyBorder="1" applyAlignment="1" applyProtection="1">
      <alignment horizontal="centerContinuous" vertical="center"/>
    </xf>
    <xf numFmtId="0" fontId="41" fillId="0" borderId="6" xfId="0" applyFont="1" applyFill="1" applyBorder="1" applyAlignment="1" applyProtection="1">
      <alignment horizontal="centerContinuous" vertical="center"/>
    </xf>
    <xf numFmtId="14" fontId="28" fillId="0" borderId="12" xfId="0" applyNumberFormat="1" applyFont="1" applyBorder="1" applyAlignment="1" applyProtection="1">
      <alignment horizontal="center"/>
    </xf>
    <xf numFmtId="164" fontId="33" fillId="0" borderId="12" xfId="0" applyNumberFormat="1" applyFont="1" applyBorder="1" applyAlignment="1" applyProtection="1">
      <alignment horizontal="center" vertical="center"/>
      <protection locked="0"/>
    </xf>
    <xf numFmtId="14" fontId="13" fillId="0" borderId="0" xfId="0" applyNumberFormat="1" applyFont="1" applyBorder="1" applyAlignment="1" applyProtection="1">
      <alignment horizontal="centerContinuous" vertical="center"/>
    </xf>
    <xf numFmtId="14" fontId="28" fillId="0" borderId="0" xfId="0" applyNumberFormat="1" applyFont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Continuous" vertical="center"/>
    </xf>
    <xf numFmtId="164" fontId="33" fillId="0" borderId="0" xfId="0" applyNumberFormat="1" applyFont="1" applyBorder="1" applyAlignment="1" applyProtection="1">
      <alignment horizontal="center" vertical="center"/>
      <protection locked="0"/>
    </xf>
    <xf numFmtId="14" fontId="28" fillId="0" borderId="12" xfId="0" applyNumberFormat="1" applyFont="1" applyBorder="1" applyAlignment="1" applyProtection="1">
      <alignment horizontal="centerContinuous" vertical="center"/>
    </xf>
    <xf numFmtId="164" fontId="33" fillId="0" borderId="12" xfId="0" applyNumberFormat="1" applyFont="1" applyBorder="1" applyAlignment="1" applyProtection="1">
      <alignment horizontal="centerContinuous" vertical="center"/>
      <protection locked="0"/>
    </xf>
    <xf numFmtId="164" fontId="33" fillId="4" borderId="7" xfId="0" applyNumberFormat="1" applyFont="1" applyFill="1" applyBorder="1" applyAlignment="1" applyProtection="1">
      <alignment horizontal="center" vertical="center"/>
      <protection locked="0"/>
    </xf>
    <xf numFmtId="0" fontId="33" fillId="0" borderId="8" xfId="0" applyFont="1" applyBorder="1" applyAlignment="1" applyProtection="1">
      <alignment horizontal="center" vertical="center"/>
      <protection locked="0"/>
    </xf>
    <xf numFmtId="164" fontId="33" fillId="7" borderId="7" xfId="0" applyNumberFormat="1" applyFont="1" applyFill="1" applyBorder="1" applyAlignment="1" applyProtection="1">
      <alignment horizontal="center" vertical="center"/>
      <protection locked="0"/>
    </xf>
    <xf numFmtId="0" fontId="33" fillId="7" borderId="8" xfId="0" applyFont="1" applyFill="1" applyBorder="1" applyAlignment="1" applyProtection="1">
      <alignment horizontal="center" vertical="center"/>
      <protection locked="0"/>
    </xf>
    <xf numFmtId="0" fontId="38" fillId="2" borderId="13" xfId="0" applyFont="1" applyFill="1" applyBorder="1" applyAlignment="1" applyProtection="1">
      <alignment horizontal="center" vertical="center"/>
    </xf>
    <xf numFmtId="0" fontId="27" fillId="0" borderId="15" xfId="0" applyFont="1" applyBorder="1" applyAlignment="1" applyProtection="1">
      <alignment horizontal="center" vertical="center"/>
    </xf>
    <xf numFmtId="0" fontId="27" fillId="0" borderId="17" xfId="0" applyFont="1" applyBorder="1" applyAlignment="1" applyProtection="1">
      <alignment horizontal="center" vertical="center"/>
    </xf>
    <xf numFmtId="0" fontId="27" fillId="0" borderId="10" xfId="0" applyFont="1" applyBorder="1" applyAlignment="1" applyProtection="1">
      <alignment horizontal="center" vertical="center"/>
    </xf>
    <xf numFmtId="0" fontId="20" fillId="0" borderId="13" xfId="0" applyFont="1" applyBorder="1" applyAlignment="1" applyProtection="1">
      <alignment horizontal="center" vertical="center"/>
    </xf>
    <xf numFmtId="0" fontId="20" fillId="0" borderId="15" xfId="0" applyFont="1" applyBorder="1" applyAlignment="1" applyProtection="1">
      <alignment horizontal="center" vertical="center"/>
    </xf>
    <xf numFmtId="0" fontId="20" fillId="0" borderId="18" xfId="0" applyFont="1" applyBorder="1" applyAlignment="1" applyProtection="1">
      <alignment horizontal="center" vertical="center"/>
    </xf>
    <xf numFmtId="0" fontId="20" fillId="0" borderId="17" xfId="0" applyFont="1" applyBorder="1" applyAlignment="1" applyProtection="1">
      <alignment horizontal="center" vertical="center"/>
    </xf>
    <xf numFmtId="0" fontId="20" fillId="0" borderId="10" xfId="0" applyFont="1" applyBorder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/>
    </xf>
    <xf numFmtId="0" fontId="20" fillId="0" borderId="19" xfId="0" applyFont="1" applyBorder="1" applyAlignment="1" applyProtection="1">
      <alignment horizontal="center" vertical="center" textRotation="255"/>
    </xf>
    <xf numFmtId="0" fontId="20" fillId="0" borderId="7" xfId="0" applyFont="1" applyBorder="1" applyAlignment="1" applyProtection="1">
      <alignment horizontal="center" vertical="center" wrapText="1"/>
    </xf>
    <xf numFmtId="0" fontId="20" fillId="0" borderId="8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18" fillId="0" borderId="9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horizontal="center" vertical="center"/>
    </xf>
    <xf numFmtId="0" fontId="20" fillId="0" borderId="9" xfId="0" applyFont="1" applyBorder="1" applyAlignment="1" applyProtection="1">
      <alignment horizontal="center" vertical="center"/>
    </xf>
    <xf numFmtId="0" fontId="14" fillId="0" borderId="0" xfId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67" fontId="20" fillId="0" borderId="11" xfId="0" applyNumberFormat="1" applyFont="1" applyBorder="1" applyAlignment="1" applyProtection="1">
      <alignment horizontal="center" vertical="center" wrapText="1"/>
    </xf>
    <xf numFmtId="167" fontId="20" fillId="0" borderId="12" xfId="0" applyNumberFormat="1" applyFont="1" applyBorder="1" applyAlignment="1" applyProtection="1">
      <alignment horizontal="center" vertical="center" wrapText="1"/>
    </xf>
    <xf numFmtId="0" fontId="20" fillId="0" borderId="12" xfId="0" applyFont="1" applyBorder="1" applyAlignment="1" applyProtection="1">
      <alignment horizontal="center" vertical="center"/>
    </xf>
    <xf numFmtId="167" fontId="20" fillId="0" borderId="11" xfId="0" applyNumberFormat="1" applyFont="1" applyBorder="1" applyAlignment="1" applyProtection="1">
      <alignment horizontal="center" vertical="center"/>
    </xf>
    <xf numFmtId="167" fontId="20" fillId="0" borderId="12" xfId="0" applyNumberFormat="1" applyFont="1" applyBorder="1" applyAlignment="1" applyProtection="1">
      <alignment horizontal="center" vertical="center"/>
    </xf>
    <xf numFmtId="49" fontId="31" fillId="0" borderId="9" xfId="1" applyNumberFormat="1" applyFont="1" applyBorder="1" applyAlignment="1" applyProtection="1">
      <alignment horizontal="center" vertical="center"/>
      <protection locked="0"/>
    </xf>
    <xf numFmtId="49" fontId="31" fillId="0" borderId="12" xfId="1" applyNumberFormat="1" applyFont="1" applyBorder="1" applyAlignment="1" applyProtection="1">
      <alignment horizontal="center" vertical="center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83272</xdr:colOff>
      <xdr:row>2</xdr:row>
      <xdr:rowOff>41616</xdr:rowOff>
    </xdr:from>
    <xdr:to>
      <xdr:col>3</xdr:col>
      <xdr:colOff>1099938</xdr:colOff>
      <xdr:row>5</xdr:row>
      <xdr:rowOff>102491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451" y="327366"/>
          <a:ext cx="2431808" cy="1163054"/>
        </a:xfrm>
        <a:prstGeom prst="rect">
          <a:avLst/>
        </a:prstGeom>
      </xdr:spPr>
    </xdr:pic>
    <xdr:clientData/>
  </xdr:twoCellAnchor>
  <xdr:twoCellAnchor>
    <xdr:from>
      <xdr:col>1</xdr:col>
      <xdr:colOff>133351</xdr:colOff>
      <xdr:row>21</xdr:row>
      <xdr:rowOff>399143</xdr:rowOff>
    </xdr:from>
    <xdr:to>
      <xdr:col>4</xdr:col>
      <xdr:colOff>1323168</xdr:colOff>
      <xdr:row>24</xdr:row>
      <xdr:rowOff>0</xdr:rowOff>
    </xdr:to>
    <xdr:sp macro="" textlink="">
      <xdr:nvSpPr>
        <xdr:cNvPr id="4" name="Pentago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60351" y="7003143"/>
          <a:ext cx="4187017" cy="820057"/>
        </a:xfrm>
        <a:prstGeom prst="homePlate">
          <a:avLst/>
        </a:prstGeom>
        <a:solidFill>
          <a:schemeClr val="bg1">
            <a:lumMod val="85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600">
              <a:solidFill>
                <a:sysClr val="windowText" lastClr="000000"/>
              </a:solidFill>
            </a:rPr>
            <a:t>kit de réservation  (Acheté</a:t>
          </a:r>
          <a:r>
            <a:rPr lang="fr-FR" sz="1600" baseline="0">
              <a:solidFill>
                <a:sysClr val="windowText" lastClr="000000"/>
              </a:solidFill>
            </a:rPr>
            <a:t> une seule fois en général la premiére année et non remboursable)</a:t>
          </a:r>
          <a:endParaRPr lang="fr-FR" sz="16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931334</xdr:colOff>
      <xdr:row>60</xdr:row>
      <xdr:rowOff>0</xdr:rowOff>
    </xdr:from>
    <xdr:to>
      <xdr:col>12</xdr:col>
      <xdr:colOff>1608667</xdr:colOff>
      <xdr:row>60</xdr:row>
      <xdr:rowOff>0</xdr:rowOff>
    </xdr:to>
    <xdr:sp macro="" textlink="">
      <xdr:nvSpPr>
        <xdr:cNvPr id="5" name="Flèche droit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1929534" y="5952064"/>
          <a:ext cx="677333" cy="270935"/>
        </a:xfrm>
        <a:prstGeom prst="right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</xdr:col>
      <xdr:colOff>948266</xdr:colOff>
      <xdr:row>60</xdr:row>
      <xdr:rowOff>0</xdr:rowOff>
    </xdr:from>
    <xdr:to>
      <xdr:col>12</xdr:col>
      <xdr:colOff>1625599</xdr:colOff>
      <xdr:row>61</xdr:row>
      <xdr:rowOff>42335</xdr:rowOff>
    </xdr:to>
    <xdr:sp macro="" textlink="">
      <xdr:nvSpPr>
        <xdr:cNvPr id="6" name="Flèche droit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1946466" y="6189133"/>
          <a:ext cx="677333" cy="270935"/>
        </a:xfrm>
        <a:prstGeom prst="right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</xdr:col>
      <xdr:colOff>637118</xdr:colOff>
      <xdr:row>10</xdr:row>
      <xdr:rowOff>29331</xdr:rowOff>
    </xdr:from>
    <xdr:to>
      <xdr:col>11</xdr:col>
      <xdr:colOff>993323</xdr:colOff>
      <xdr:row>13</xdr:row>
      <xdr:rowOff>124278</xdr:rowOff>
    </xdr:to>
    <xdr:sp macro="" textlink="">
      <xdr:nvSpPr>
        <xdr:cNvPr id="8" name="Rectangle avec flèche vers le bas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679189" y="2832402"/>
          <a:ext cx="3499455" cy="612019"/>
        </a:xfrm>
        <a:prstGeom prst="downArrowCallout">
          <a:avLst/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>
              <a:solidFill>
                <a:sysClr val="windowText" lastClr="000000"/>
              </a:solidFill>
            </a:rPr>
            <a:t>Réduction</a:t>
          </a:r>
          <a:r>
            <a:rPr lang="fr-FR" sz="1400" b="1" baseline="0">
              <a:solidFill>
                <a:sysClr val="windowText" lastClr="000000"/>
              </a:solidFill>
            </a:rPr>
            <a:t> familiale à partir du 3ème adhérent</a:t>
          </a:r>
          <a:endParaRPr lang="fr-FR" sz="14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11</xdr:col>
      <xdr:colOff>1562100</xdr:colOff>
      <xdr:row>2</xdr:row>
      <xdr:rowOff>25400</xdr:rowOff>
    </xdr:from>
    <xdr:to>
      <xdr:col>13</xdr:col>
      <xdr:colOff>756316</xdr:colOff>
      <xdr:row>5</xdr:row>
      <xdr:rowOff>86275</xdr:rowOff>
    </xdr:to>
    <xdr:pic>
      <xdr:nvPicPr>
        <xdr:cNvPr id="26" name="Imag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86000" y="330200"/>
          <a:ext cx="2464466" cy="1188000"/>
        </a:xfrm>
        <a:prstGeom prst="rect">
          <a:avLst/>
        </a:prstGeom>
      </xdr:spPr>
    </xdr:pic>
    <xdr:clientData/>
  </xdr:twoCellAnchor>
  <xdr:twoCellAnchor>
    <xdr:from>
      <xdr:col>3</xdr:col>
      <xdr:colOff>317500</xdr:colOff>
      <xdr:row>29</xdr:row>
      <xdr:rowOff>355600</xdr:rowOff>
    </xdr:from>
    <xdr:to>
      <xdr:col>4</xdr:col>
      <xdr:colOff>1139925</xdr:colOff>
      <xdr:row>32</xdr:row>
      <xdr:rowOff>173037</xdr:rowOff>
    </xdr:to>
    <xdr:sp macro="" textlink="">
      <xdr:nvSpPr>
        <xdr:cNvPr id="13" name="Pentagon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120900" y="9664700"/>
          <a:ext cx="2155925" cy="947737"/>
        </a:xfrm>
        <a:prstGeom prst="homePlate">
          <a:avLst/>
        </a:prstGeom>
        <a:solidFill>
          <a:schemeClr val="bg1">
            <a:lumMod val="85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>
              <a:solidFill>
                <a:sysClr val="windowText" lastClr="000000"/>
              </a:solidFill>
            </a:rPr>
            <a:t>Réduction de 24€ pour les adhérents à une autre section de l'U.S.C</a:t>
          </a:r>
        </a:p>
      </xdr:txBody>
    </xdr:sp>
    <xdr:clientData/>
  </xdr:twoCellAnchor>
  <xdr:twoCellAnchor>
    <xdr:from>
      <xdr:col>7</xdr:col>
      <xdr:colOff>501348</xdr:colOff>
      <xdr:row>30</xdr:row>
      <xdr:rowOff>52160</xdr:rowOff>
    </xdr:from>
    <xdr:to>
      <xdr:col>7</xdr:col>
      <xdr:colOff>983948</xdr:colOff>
      <xdr:row>30</xdr:row>
      <xdr:rowOff>268060</xdr:rowOff>
    </xdr:to>
    <xdr:sp macro="" textlink="">
      <xdr:nvSpPr>
        <xdr:cNvPr id="7" name="Flèche droite à entail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855253" y="9534827"/>
          <a:ext cx="482600" cy="215900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1224643</xdr:colOff>
      <xdr:row>51</xdr:row>
      <xdr:rowOff>326571</xdr:rowOff>
    </xdr:from>
    <xdr:to>
      <xdr:col>3</xdr:col>
      <xdr:colOff>204108</xdr:colOff>
      <xdr:row>52</xdr:row>
      <xdr:rowOff>1</xdr:rowOff>
    </xdr:to>
    <xdr:sp macro="" textlink="">
      <xdr:nvSpPr>
        <xdr:cNvPr id="3" name="Flèche : droite 2">
          <a:extLst>
            <a:ext uri="{FF2B5EF4-FFF2-40B4-BE49-F238E27FC236}">
              <a16:creationId xmlns:a16="http://schemas.microsoft.com/office/drawing/2014/main" id="{33874FA4-E0EF-4662-916E-DABF7ACF53B4}"/>
            </a:ext>
          </a:extLst>
        </xdr:cNvPr>
        <xdr:cNvSpPr/>
      </xdr:nvSpPr>
      <xdr:spPr>
        <a:xfrm>
          <a:off x="1564822" y="17526000"/>
          <a:ext cx="394607" cy="21771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136070</xdr:colOff>
      <xdr:row>19</xdr:row>
      <xdr:rowOff>54427</xdr:rowOff>
    </xdr:from>
    <xdr:to>
      <xdr:col>4</xdr:col>
      <xdr:colOff>1325887</xdr:colOff>
      <xdr:row>21</xdr:row>
      <xdr:rowOff>303776</xdr:rowOff>
    </xdr:to>
    <xdr:sp macro="" textlink="">
      <xdr:nvSpPr>
        <xdr:cNvPr id="11" name="Pentagone 3">
          <a:extLst>
            <a:ext uri="{FF2B5EF4-FFF2-40B4-BE49-F238E27FC236}">
              <a16:creationId xmlns:a16="http://schemas.microsoft.com/office/drawing/2014/main" id="{7AF9C8F4-3759-4894-B0C4-55BB0D79AC63}"/>
            </a:ext>
          </a:extLst>
        </xdr:cNvPr>
        <xdr:cNvSpPr/>
      </xdr:nvSpPr>
      <xdr:spPr>
        <a:xfrm>
          <a:off x="258534" y="5742213"/>
          <a:ext cx="4196996" cy="1038563"/>
        </a:xfrm>
        <a:prstGeom prst="homePlate">
          <a:avLst/>
        </a:prstGeom>
        <a:solidFill>
          <a:schemeClr val="bg1">
            <a:lumMod val="85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600" baseline="0">
              <a:solidFill>
                <a:sysClr val="windowText" lastClr="000000"/>
              </a:solidFill>
            </a:rPr>
            <a:t> Pour la recevoir par courrier vous devez fournir une enveloppe adressée et affranchie au tarif en vigueur.</a:t>
          </a:r>
          <a:endParaRPr lang="fr-FR" sz="16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3</xdr:col>
      <xdr:colOff>0</xdr:colOff>
      <xdr:row>64</xdr:row>
      <xdr:rowOff>20781</xdr:rowOff>
    </xdr:from>
    <xdr:to>
      <xdr:col>6</xdr:col>
      <xdr:colOff>774700</xdr:colOff>
      <xdr:row>68</xdr:row>
      <xdr:rowOff>279868</xdr:rowOff>
    </xdr:to>
    <xdr:pic>
      <xdr:nvPicPr>
        <xdr:cNvPr id="22" name="Image 21">
          <a:extLst>
            <a:ext uri="{FF2B5EF4-FFF2-40B4-BE49-F238E27FC236}">
              <a16:creationId xmlns:a16="http://schemas.microsoft.com/office/drawing/2014/main" id="{04166DC0-411F-4222-969A-7E281BECA3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21001181"/>
          <a:ext cx="4864100" cy="1211587"/>
        </a:xfrm>
        <a:prstGeom prst="rect">
          <a:avLst/>
        </a:prstGeom>
      </xdr:spPr>
    </xdr:pic>
    <xdr:clientData/>
  </xdr:twoCellAnchor>
  <xdr:twoCellAnchor editAs="oneCell">
    <xdr:from>
      <xdr:col>12</xdr:col>
      <xdr:colOff>1101370</xdr:colOff>
      <xdr:row>38</xdr:row>
      <xdr:rowOff>324845</xdr:rowOff>
    </xdr:from>
    <xdr:to>
      <xdr:col>13</xdr:col>
      <xdr:colOff>1246908</xdr:colOff>
      <xdr:row>46</xdr:row>
      <xdr:rowOff>329047</xdr:rowOff>
    </xdr:to>
    <xdr:pic>
      <xdr:nvPicPr>
        <xdr:cNvPr id="28" name="Image 27">
          <a:extLst>
            <a:ext uri="{FF2B5EF4-FFF2-40B4-BE49-F238E27FC236}">
              <a16:creationId xmlns:a16="http://schemas.microsoft.com/office/drawing/2014/main" id="{16A7644E-1921-4221-AC87-C1251D8986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3779" y="13521300"/>
          <a:ext cx="1721493" cy="2584611"/>
        </a:xfrm>
        <a:prstGeom prst="rect">
          <a:avLst/>
        </a:prstGeom>
      </xdr:spPr>
    </xdr:pic>
    <xdr:clientData/>
  </xdr:twoCellAnchor>
  <xdr:twoCellAnchor editAs="oneCell">
    <xdr:from>
      <xdr:col>2</xdr:col>
      <xdr:colOff>749301</xdr:colOff>
      <xdr:row>12</xdr:row>
      <xdr:rowOff>66674</xdr:rowOff>
    </xdr:from>
    <xdr:to>
      <xdr:col>4</xdr:col>
      <xdr:colOff>340116</xdr:colOff>
      <xdr:row>18</xdr:row>
      <xdr:rowOff>368374</xdr:rowOff>
    </xdr:to>
    <xdr:pic>
      <xdr:nvPicPr>
        <xdr:cNvPr id="19" name="Image 18">
          <a:extLst>
            <a:ext uri="{FF2B5EF4-FFF2-40B4-BE49-F238E27FC236}">
              <a16:creationId xmlns:a16="http://schemas.microsoft.com/office/drawing/2014/main" id="{C642BA81-15A3-4C7F-A405-46087016C1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2201" y="3317874"/>
          <a:ext cx="2372115" cy="2448000"/>
        </a:xfrm>
        <a:prstGeom prst="rect">
          <a:avLst/>
        </a:prstGeom>
      </xdr:spPr>
    </xdr:pic>
    <xdr:clientData/>
  </xdr:twoCellAnchor>
  <xdr:twoCellAnchor editAs="oneCell">
    <xdr:from>
      <xdr:col>2</xdr:col>
      <xdr:colOff>414890</xdr:colOff>
      <xdr:row>26</xdr:row>
      <xdr:rowOff>172261</xdr:rowOff>
    </xdr:from>
    <xdr:to>
      <xdr:col>3</xdr:col>
      <xdr:colOff>337025</xdr:colOff>
      <xdr:row>32</xdr:row>
      <xdr:rowOff>88416</xdr:rowOff>
    </xdr:to>
    <xdr:pic>
      <xdr:nvPicPr>
        <xdr:cNvPr id="27" name="Image 26">
          <a:extLst>
            <a:ext uri="{FF2B5EF4-FFF2-40B4-BE49-F238E27FC236}">
              <a16:creationId xmlns:a16="http://schemas.microsoft.com/office/drawing/2014/main" id="{1E73C310-1930-47C5-AAAA-41DD1DE0B0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969397">
          <a:off x="757790" y="8566961"/>
          <a:ext cx="1331835" cy="22402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78"/>
  <sheetViews>
    <sheetView showGridLines="0" showZeros="0" tabSelected="1" topLeftCell="A10" zoomScale="75" zoomScaleNormal="75" zoomScaleSheetLayoutView="63" workbookViewId="0">
      <selection activeCell="I24" sqref="I24"/>
    </sheetView>
  </sheetViews>
  <sheetFormatPr baseColWidth="10" defaultColWidth="11.42578125" defaultRowHeight="15" x14ac:dyDescent="0.25"/>
  <cols>
    <col min="1" max="1" width="1.85546875" style="38" customWidth="1"/>
    <col min="2" max="2" width="3.28515625" style="38" customWidth="1"/>
    <col min="3" max="3" width="21.140625" style="38" customWidth="1"/>
    <col min="4" max="4" width="20.5703125" style="38" customWidth="1"/>
    <col min="5" max="5" width="20.28515625" style="38" customWidth="1"/>
    <col min="6" max="6" width="20.42578125" style="38" customWidth="1"/>
    <col min="7" max="7" width="19.42578125" style="38" customWidth="1"/>
    <col min="8" max="8" width="20.140625" style="38" customWidth="1"/>
    <col min="9" max="9" width="23.42578125" style="38" customWidth="1"/>
    <col min="10" max="10" width="24.140625" style="38" customWidth="1"/>
    <col min="11" max="11" width="23" style="38" customWidth="1"/>
    <col min="12" max="13" width="23.7109375" style="38" customWidth="1"/>
    <col min="14" max="14" width="19.5703125" style="38" customWidth="1"/>
    <col min="15" max="15" width="1.7109375" style="38" customWidth="1"/>
    <col min="16" max="16384" width="11.42578125" style="38"/>
  </cols>
  <sheetData>
    <row r="1" spans="2:15" ht="7.9" customHeight="1" thickBot="1" x14ac:dyDescent="0.3"/>
    <row r="2" spans="2:15" x14ac:dyDescent="0.25"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</row>
    <row r="3" spans="2:15" ht="57.75" customHeight="1" x14ac:dyDescent="0.25">
      <c r="B3" s="41"/>
      <c r="C3" s="42" t="s">
        <v>43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1"/>
    </row>
    <row r="4" spans="2:15" ht="22.9" customHeight="1" x14ac:dyDescent="0.25">
      <c r="B4" s="41"/>
      <c r="C4" s="44" t="s">
        <v>79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1"/>
    </row>
    <row r="5" spans="2:15" ht="6.6" customHeight="1" x14ac:dyDescent="0.25">
      <c r="B5" s="41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1"/>
    </row>
    <row r="6" spans="2:15" ht="28.9" customHeight="1" x14ac:dyDescent="0.25">
      <c r="B6" s="41"/>
      <c r="C6" s="46" t="s">
        <v>98</v>
      </c>
      <c r="D6" s="43"/>
      <c r="E6" s="43"/>
      <c r="F6" s="43"/>
      <c r="G6" s="47"/>
      <c r="H6" s="47"/>
      <c r="I6" s="47"/>
      <c r="J6" s="47"/>
      <c r="K6" s="43"/>
      <c r="L6" s="43"/>
      <c r="M6" s="43"/>
      <c r="N6" s="43"/>
      <c r="O6" s="41"/>
    </row>
    <row r="7" spans="2:15" ht="8.4499999999999993" customHeight="1" thickBot="1" x14ac:dyDescent="0.3">
      <c r="B7" s="48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1"/>
    </row>
    <row r="8" spans="2:15" ht="6.6" customHeight="1" x14ac:dyDescent="0.25"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9" spans="2:15" ht="36.75" customHeight="1" x14ac:dyDescent="0.25">
      <c r="B9" s="231" t="s">
        <v>72</v>
      </c>
      <c r="C9" s="232"/>
      <c r="D9" s="229"/>
      <c r="E9" s="229"/>
      <c r="F9" s="230"/>
      <c r="G9" s="50" t="s">
        <v>1</v>
      </c>
      <c r="H9" s="229"/>
      <c r="I9" s="229"/>
      <c r="J9" s="229"/>
      <c r="K9" s="230"/>
      <c r="L9" s="51" t="s">
        <v>19</v>
      </c>
      <c r="M9" s="229"/>
      <c r="N9" s="230"/>
      <c r="O9" s="45"/>
    </row>
    <row r="10" spans="2:15" ht="30.75" customHeight="1" x14ac:dyDescent="0.25">
      <c r="B10" s="231" t="s">
        <v>113</v>
      </c>
      <c r="C10" s="232"/>
      <c r="D10" s="240"/>
      <c r="E10" s="240"/>
      <c r="F10" s="240"/>
      <c r="G10" s="241"/>
      <c r="J10" s="44" t="s">
        <v>69</v>
      </c>
      <c r="K10" s="52"/>
      <c r="L10" s="53"/>
      <c r="M10" s="54"/>
      <c r="N10" s="45"/>
      <c r="O10" s="45"/>
    </row>
    <row r="11" spans="2:15" ht="30.75" customHeight="1" x14ac:dyDescent="0.25">
      <c r="B11" s="231" t="s">
        <v>114</v>
      </c>
      <c r="C11" s="232"/>
      <c r="D11" s="240"/>
      <c r="E11" s="240"/>
      <c r="F11" s="240"/>
      <c r="G11" s="241"/>
      <c r="H11" s="45"/>
      <c r="I11" s="45"/>
      <c r="K11" s="45"/>
      <c r="L11" s="45"/>
      <c r="M11" s="45"/>
      <c r="N11" s="45"/>
      <c r="O11" s="45"/>
    </row>
    <row r="12" spans="2:15" ht="3.75" customHeight="1" x14ac:dyDescent="0.25">
      <c r="B12" s="45"/>
      <c r="C12" s="55"/>
      <c r="D12" s="54"/>
      <c r="F12" s="233"/>
      <c r="G12" s="234"/>
      <c r="H12" s="234"/>
      <c r="L12" s="56"/>
      <c r="M12" s="45"/>
      <c r="N12" s="45"/>
      <c r="O12" s="45"/>
    </row>
    <row r="13" spans="2:15" ht="9.6" customHeight="1" x14ac:dyDescent="0.25">
      <c r="B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</row>
    <row r="14" spans="2:15" ht="31.9" customHeight="1" x14ac:dyDescent="0.25">
      <c r="B14" s="45"/>
      <c r="C14" s="45"/>
      <c r="D14" s="45"/>
      <c r="E14" s="45"/>
      <c r="F14" s="45"/>
      <c r="G14" s="45"/>
      <c r="H14" s="45"/>
      <c r="I14" s="57" t="s">
        <v>2</v>
      </c>
      <c r="J14" s="57" t="s">
        <v>3</v>
      </c>
      <c r="K14" s="57" t="s">
        <v>4</v>
      </c>
      <c r="L14" s="57" t="s">
        <v>5</v>
      </c>
      <c r="M14" s="57" t="s">
        <v>6</v>
      </c>
      <c r="N14" s="45"/>
      <c r="O14" s="45"/>
    </row>
    <row r="15" spans="2:15" ht="31.9" customHeight="1" x14ac:dyDescent="0.25">
      <c r="B15" s="45"/>
      <c r="D15" s="43"/>
      <c r="E15" s="58"/>
      <c r="F15" s="59" t="s">
        <v>28</v>
      </c>
      <c r="G15" s="60"/>
      <c r="H15" s="60"/>
      <c r="I15" s="14"/>
      <c r="J15" s="15"/>
      <c r="K15" s="14"/>
      <c r="L15" s="15"/>
      <c r="M15" s="14"/>
      <c r="N15" s="45"/>
      <c r="O15" s="45"/>
    </row>
    <row r="16" spans="2:15" ht="31.9" customHeight="1" x14ac:dyDescent="0.25">
      <c r="B16" s="45"/>
      <c r="D16" s="43"/>
      <c r="E16" s="58"/>
      <c r="F16" s="59" t="s">
        <v>20</v>
      </c>
      <c r="G16" s="60"/>
      <c r="H16" s="60"/>
      <c r="I16" s="16"/>
      <c r="J16" s="15"/>
      <c r="K16" s="14"/>
      <c r="L16" s="15"/>
      <c r="M16" s="14"/>
      <c r="N16" s="45"/>
      <c r="O16" s="45"/>
    </row>
    <row r="17" spans="2:15" ht="31.9" customHeight="1" x14ac:dyDescent="0.25">
      <c r="B17" s="45"/>
      <c r="D17" s="43"/>
      <c r="E17" s="58"/>
      <c r="F17" s="61" t="s">
        <v>21</v>
      </c>
      <c r="G17" s="62"/>
      <c r="H17" s="62"/>
      <c r="I17" s="17"/>
      <c r="J17" s="18"/>
      <c r="K17" s="19"/>
      <c r="L17" s="20"/>
      <c r="M17" s="19"/>
      <c r="N17" s="45"/>
      <c r="O17" s="45"/>
    </row>
    <row r="18" spans="2:15" ht="31.9" customHeight="1" x14ac:dyDescent="0.25">
      <c r="B18" s="45"/>
      <c r="D18" s="43"/>
      <c r="E18" s="58"/>
      <c r="F18" s="172" t="s">
        <v>73</v>
      </c>
      <c r="G18" s="173"/>
      <c r="H18" s="62"/>
      <c r="I18" s="17"/>
      <c r="J18" s="174"/>
      <c r="K18" s="17"/>
      <c r="L18" s="174"/>
      <c r="M18" s="17"/>
      <c r="N18" s="45"/>
      <c r="O18" s="45"/>
    </row>
    <row r="19" spans="2:15" ht="31.9" customHeight="1" x14ac:dyDescent="0.25">
      <c r="B19" s="45"/>
      <c r="D19" s="63"/>
      <c r="E19" s="58"/>
      <c r="F19" s="181" t="s">
        <v>78</v>
      </c>
      <c r="G19" s="173"/>
      <c r="H19" s="60"/>
      <c r="I19" s="21"/>
      <c r="J19" s="22"/>
      <c r="K19" s="21"/>
      <c r="L19" s="22"/>
      <c r="M19" s="21"/>
      <c r="N19" s="45"/>
      <c r="O19" s="45"/>
    </row>
    <row r="20" spans="2:15" ht="31.9" customHeight="1" x14ac:dyDescent="0.25">
      <c r="B20" s="45"/>
      <c r="D20" s="63"/>
      <c r="E20" s="58"/>
      <c r="F20" s="181" t="s">
        <v>22</v>
      </c>
      <c r="G20" s="173"/>
      <c r="H20" s="60"/>
      <c r="I20" s="21"/>
      <c r="J20" s="22"/>
      <c r="K20" s="21"/>
      <c r="L20" s="22"/>
      <c r="M20" s="21"/>
      <c r="N20" s="45"/>
      <c r="O20" s="45"/>
    </row>
    <row r="21" spans="2:15" ht="31.9" customHeight="1" x14ac:dyDescent="0.25">
      <c r="B21" s="45"/>
      <c r="D21" s="63"/>
      <c r="E21" s="58"/>
      <c r="F21" s="59" t="s">
        <v>97</v>
      </c>
      <c r="G21" s="60"/>
      <c r="H21" s="60"/>
      <c r="I21" s="28"/>
      <c r="J21" s="29"/>
      <c r="K21" s="28"/>
      <c r="L21" s="29"/>
      <c r="M21" s="28"/>
      <c r="N21" s="45"/>
      <c r="O21" s="45"/>
    </row>
    <row r="22" spans="2:15" ht="31.9" customHeight="1" x14ac:dyDescent="0.25">
      <c r="B22" s="45"/>
      <c r="D22" s="63"/>
      <c r="E22" s="58"/>
      <c r="F22" s="64" t="s">
        <v>87</v>
      </c>
      <c r="G22" s="60"/>
      <c r="H22" s="60"/>
      <c r="I22" s="28"/>
      <c r="J22" s="29"/>
      <c r="K22" s="28"/>
      <c r="L22" s="29"/>
      <c r="M22" s="28"/>
      <c r="N22" s="45"/>
      <c r="O22" s="45"/>
    </row>
    <row r="23" spans="2:15" ht="31.9" customHeight="1" x14ac:dyDescent="0.25">
      <c r="B23" s="65"/>
      <c r="C23" s="66"/>
      <c r="D23" s="43"/>
      <c r="E23" s="58"/>
      <c r="F23" s="59" t="s">
        <v>46</v>
      </c>
      <c r="G23" s="60"/>
      <c r="H23" s="60"/>
      <c r="I23" s="23">
        <v>0</v>
      </c>
      <c r="J23" s="24"/>
      <c r="K23" s="23"/>
      <c r="L23" s="24"/>
      <c r="M23" s="23"/>
      <c r="N23" s="67"/>
      <c r="O23" s="45"/>
    </row>
    <row r="24" spans="2:15" ht="31.9" customHeight="1" x14ac:dyDescent="0.25">
      <c r="B24" s="65"/>
      <c r="C24" s="66"/>
      <c r="D24" s="43"/>
      <c r="E24" s="58"/>
      <c r="F24" s="59" t="s">
        <v>112</v>
      </c>
      <c r="G24" s="60"/>
      <c r="H24" s="60"/>
      <c r="I24" s="23">
        <v>0</v>
      </c>
      <c r="J24" s="24"/>
      <c r="K24" s="23"/>
      <c r="L24" s="24"/>
      <c r="M24" s="23"/>
      <c r="N24" s="67"/>
      <c r="O24" s="45"/>
    </row>
    <row r="25" spans="2:15" ht="18.75" customHeight="1" x14ac:dyDescent="0.25">
      <c r="B25" s="65"/>
      <c r="C25" s="66"/>
      <c r="D25" s="68"/>
      <c r="E25" s="68"/>
      <c r="F25" s="197"/>
      <c r="G25" s="173"/>
      <c r="H25" s="173"/>
      <c r="I25" s="199">
        <v>0</v>
      </c>
      <c r="J25" s="198">
        <v>0</v>
      </c>
      <c r="K25" s="199"/>
      <c r="L25" s="198"/>
      <c r="M25" s="199"/>
      <c r="N25" s="45"/>
      <c r="O25" s="45"/>
    </row>
    <row r="26" spans="2:15" ht="26.45" customHeight="1" x14ac:dyDescent="0.25">
      <c r="B26" s="45"/>
      <c r="C26" s="105" t="s">
        <v>99</v>
      </c>
      <c r="D26" s="69"/>
      <c r="E26" s="69"/>
      <c r="F26" s="69"/>
      <c r="G26" s="69"/>
      <c r="H26" s="70"/>
      <c r="I26" s="71"/>
      <c r="J26" s="71"/>
      <c r="K26" s="71"/>
      <c r="L26" s="71"/>
      <c r="M26" s="72"/>
      <c r="N26" s="73"/>
      <c r="O26" s="73"/>
    </row>
    <row r="27" spans="2:15" ht="20.45" customHeight="1" x14ac:dyDescent="0.25">
      <c r="B27" s="45"/>
      <c r="F27" s="74"/>
      <c r="G27" s="75" t="s">
        <v>23</v>
      </c>
      <c r="H27" s="75" t="s">
        <v>24</v>
      </c>
      <c r="I27" s="76"/>
      <c r="J27" s="76"/>
      <c r="K27" s="76"/>
      <c r="L27" s="76"/>
      <c r="M27" s="77"/>
      <c r="N27" s="73"/>
      <c r="O27" s="73"/>
    </row>
    <row r="28" spans="2:15" ht="30" customHeight="1" x14ac:dyDescent="0.25">
      <c r="B28" s="45"/>
      <c r="F28" s="78" t="s">
        <v>0</v>
      </c>
      <c r="G28" s="79">
        <f>VLOOKUP(F28,table!$A$11:$C$13,2,FALSE)</f>
        <v>185</v>
      </c>
      <c r="H28" s="80">
        <f>VLOOKUP(F28,table!$A$11:$C$13,3,FALSE)</f>
        <v>225</v>
      </c>
      <c r="I28" s="23">
        <v>0</v>
      </c>
      <c r="J28" s="24">
        <v>0</v>
      </c>
      <c r="K28" s="23"/>
      <c r="L28" s="24">
        <v>0</v>
      </c>
      <c r="M28" s="23"/>
      <c r="N28" s="81"/>
      <c r="O28" s="45"/>
    </row>
    <row r="29" spans="2:15" ht="42" x14ac:dyDescent="0.25">
      <c r="B29" s="45"/>
      <c r="F29" s="82" t="s">
        <v>103</v>
      </c>
      <c r="G29" s="83">
        <f>VLOOKUP(F29,table!$A$11:$C$13,2,FALSE)</f>
        <v>133</v>
      </c>
      <c r="H29" s="83">
        <f>VLOOKUP(F29,table!$A$11:$C$13,3,FALSE)</f>
        <v>166</v>
      </c>
      <c r="I29" s="25">
        <v>0</v>
      </c>
      <c r="J29" s="26"/>
      <c r="K29" s="23">
        <v>0</v>
      </c>
      <c r="L29" s="26"/>
      <c r="M29" s="27"/>
      <c r="N29" s="81"/>
      <c r="O29" s="45"/>
    </row>
    <row r="30" spans="2:15" ht="42" x14ac:dyDescent="0.25">
      <c r="B30" s="45"/>
      <c r="F30" s="82" t="s">
        <v>102</v>
      </c>
      <c r="G30" s="80">
        <f>VLOOKUP(F30,table!$A$11:$C$13,2,FALSE)</f>
        <v>127</v>
      </c>
      <c r="H30" s="80">
        <f>VLOOKUP(F30,table!$A$11:$C$13,3,FALSE)</f>
        <v>142</v>
      </c>
      <c r="I30" s="23">
        <v>0</v>
      </c>
      <c r="J30" s="24"/>
      <c r="K30" s="23"/>
      <c r="L30" s="24"/>
      <c r="M30" s="23"/>
      <c r="N30" s="81"/>
      <c r="O30" s="45"/>
    </row>
    <row r="31" spans="2:15" ht="24.75" thickBot="1" x14ac:dyDescent="0.3">
      <c r="B31" s="45"/>
      <c r="F31" s="227" t="s">
        <v>48</v>
      </c>
      <c r="G31" s="84" t="s">
        <v>47</v>
      </c>
      <c r="H31" s="85"/>
      <c r="I31" s="36">
        <v>0</v>
      </c>
      <c r="J31" s="37">
        <v>0</v>
      </c>
      <c r="K31" s="36">
        <v>0</v>
      </c>
      <c r="L31" s="37">
        <v>0</v>
      </c>
      <c r="M31" s="36"/>
      <c r="N31" s="86"/>
      <c r="O31" s="45"/>
    </row>
    <row r="32" spans="2:15" ht="24" x14ac:dyDescent="0.25">
      <c r="B32" s="45"/>
      <c r="F32" s="228"/>
      <c r="G32" s="87"/>
      <c r="H32" s="88"/>
      <c r="I32" s="89">
        <f>VLOOKUP(I31,table!$A$16:$B$32,2,FALSE)</f>
        <v>0</v>
      </c>
      <c r="J32" s="90">
        <f>VLOOKUP(J31,table!$A$16:$B$32,2,FALSE)</f>
        <v>0</v>
      </c>
      <c r="K32" s="89">
        <f>VLOOKUP(K31,table!$A$16:$B$32,2,FALSE)</f>
        <v>0</v>
      </c>
      <c r="L32" s="90">
        <f>VLOOKUP(L31,table!$A$16:$B$32,2,FALSE)</f>
        <v>0</v>
      </c>
      <c r="M32" s="91">
        <f>VLOOKUP(M31,table!$A$16:$B$32,2,FALSE)</f>
        <v>0</v>
      </c>
      <c r="N32" s="92" t="s">
        <v>45</v>
      </c>
      <c r="O32" s="45"/>
    </row>
    <row r="33" spans="2:15" ht="35.450000000000003" customHeight="1" thickBot="1" x14ac:dyDescent="0.3">
      <c r="B33" s="45"/>
      <c r="C33" s="45"/>
      <c r="D33" s="73"/>
      <c r="E33" s="93" t="s">
        <v>44</v>
      </c>
      <c r="F33" s="94"/>
      <c r="G33" s="94"/>
      <c r="H33" s="95"/>
      <c r="I33" s="96">
        <f>I23+I24+I25+I28+I29+I30-I32</f>
        <v>0</v>
      </c>
      <c r="J33" s="97">
        <f>J23+J24+J25+J28+J29+J30-J32</f>
        <v>0</v>
      </c>
      <c r="K33" s="96">
        <f>K23+K24+K25+K28+K29+K30-K32</f>
        <v>0</v>
      </c>
      <c r="L33" s="97">
        <f>L23+L24+L25+L28+L29+L30-L32</f>
        <v>0</v>
      </c>
      <c r="M33" s="98">
        <f>M23+M24+M25+M28+M29+M30-M32</f>
        <v>0</v>
      </c>
      <c r="N33" s="99">
        <f>I33+J33+K33+L33+M33</f>
        <v>0</v>
      </c>
      <c r="O33" s="45"/>
    </row>
    <row r="34" spans="2:15" ht="31.5" customHeight="1" x14ac:dyDescent="0.25">
      <c r="B34" s="45"/>
      <c r="C34" s="100" t="s">
        <v>104</v>
      </c>
      <c r="D34" s="101"/>
      <c r="E34" s="102"/>
      <c r="F34" s="102"/>
      <c r="G34" s="102"/>
      <c r="H34" s="102"/>
      <c r="I34" s="103"/>
      <c r="J34" s="103"/>
      <c r="K34" s="103"/>
      <c r="L34" s="45"/>
      <c r="M34" s="45"/>
      <c r="N34" s="104"/>
      <c r="O34" s="45"/>
    </row>
    <row r="35" spans="2:15" ht="21" customHeight="1" x14ac:dyDescent="0.25">
      <c r="B35" s="45"/>
      <c r="C35" s="178" t="s">
        <v>76</v>
      </c>
      <c r="D35" s="101"/>
      <c r="E35" s="102"/>
      <c r="F35" s="102"/>
      <c r="G35" s="102"/>
      <c r="H35" s="102"/>
      <c r="I35" s="103"/>
      <c r="J35" s="103"/>
      <c r="K35" s="103"/>
      <c r="L35" s="45"/>
      <c r="M35" s="45"/>
      <c r="N35" s="104"/>
      <c r="O35" s="45"/>
    </row>
    <row r="36" spans="2:15" ht="25.15" customHeight="1" x14ac:dyDescent="0.25">
      <c r="B36" s="224"/>
      <c r="C36" s="105" t="s">
        <v>26</v>
      </c>
      <c r="D36" s="106"/>
      <c r="E36" s="107"/>
      <c r="F36" s="108"/>
      <c r="G36" s="105" t="s">
        <v>29</v>
      </c>
      <c r="H36" s="109"/>
      <c r="I36" s="103"/>
      <c r="J36" s="103"/>
      <c r="K36" s="103"/>
      <c r="L36" s="45"/>
      <c r="M36" s="45"/>
      <c r="N36" s="104"/>
      <c r="O36" s="45"/>
    </row>
    <row r="37" spans="2:15" ht="51" customHeight="1" x14ac:dyDescent="0.25">
      <c r="B37" s="224"/>
      <c r="C37" s="110" t="s">
        <v>39</v>
      </c>
      <c r="D37" s="110" t="s">
        <v>35</v>
      </c>
      <c r="E37" s="110" t="s">
        <v>36</v>
      </c>
      <c r="F37" s="110" t="s">
        <v>37</v>
      </c>
      <c r="G37" s="111" t="s">
        <v>67</v>
      </c>
      <c r="H37" s="111" t="s">
        <v>49</v>
      </c>
      <c r="I37" s="32"/>
      <c r="J37" s="33"/>
      <c r="K37" s="32"/>
      <c r="L37" s="33"/>
      <c r="M37" s="32"/>
      <c r="N37" s="104"/>
      <c r="O37" s="45"/>
    </row>
    <row r="38" spans="2:15" ht="29.25" customHeight="1" x14ac:dyDescent="0.25">
      <c r="B38" s="224"/>
      <c r="C38" s="112">
        <v>286</v>
      </c>
      <c r="D38" s="112">
        <v>432</v>
      </c>
      <c r="E38" s="112">
        <v>432</v>
      </c>
      <c r="F38" s="112">
        <v>643</v>
      </c>
      <c r="G38" s="113">
        <v>371</v>
      </c>
      <c r="H38" s="113">
        <v>526</v>
      </c>
      <c r="I38" s="114">
        <f>IF(ISBLANK(I37),0,VLOOKUP(I37,table!$A$2:$B$8,2,FALSE))</f>
        <v>0</v>
      </c>
      <c r="J38" s="115">
        <f>IF(ISBLANK(J37),0,VLOOKUP(J37,table!$A$2:$B$8,2,FALSE))</f>
        <v>0</v>
      </c>
      <c r="K38" s="114">
        <f>IF(ISBLANK(K37),0,VLOOKUP(K37,table!$A$2:$B$8,2,FALSE))</f>
        <v>0</v>
      </c>
      <c r="L38" s="115">
        <f>IF(ISBLANK(L37),0,VLOOKUP(L37,table!$A$2:$B$8,2,FALSE))</f>
        <v>0</v>
      </c>
      <c r="M38" s="114">
        <f>IF(ISBLANK(M37),0,VLOOKUP(M37,table!$A$2:$B$8,2,FALSE))</f>
        <v>0</v>
      </c>
      <c r="N38" s="104"/>
      <c r="O38" s="45"/>
    </row>
    <row r="39" spans="2:15" ht="41.25" customHeight="1" x14ac:dyDescent="0.25">
      <c r="B39" s="224"/>
      <c r="C39" s="218" t="s">
        <v>15</v>
      </c>
      <c r="D39" s="219"/>
      <c r="E39" s="219"/>
      <c r="F39" s="219"/>
      <c r="G39" s="219"/>
      <c r="H39" s="220"/>
      <c r="I39" s="30"/>
      <c r="J39" s="31"/>
      <c r="K39" s="30"/>
      <c r="L39" s="31"/>
      <c r="M39" s="30"/>
      <c r="N39" s="104"/>
      <c r="O39" s="45"/>
    </row>
    <row r="40" spans="2:15" ht="21" customHeight="1" x14ac:dyDescent="0.25">
      <c r="B40" s="224"/>
      <c r="C40" s="221"/>
      <c r="D40" s="222"/>
      <c r="E40" s="222"/>
      <c r="F40" s="222"/>
      <c r="G40" s="222"/>
      <c r="H40" s="223"/>
      <c r="I40" s="116">
        <f>IF(ISBLANK(I39),0,VLOOKUP(I39,table!$A$2:$B$8,2,FALSE))</f>
        <v>0</v>
      </c>
      <c r="J40" s="117">
        <f>IF(ISBLANK(J39),0,VLOOKUP(J39,table!$A$2:$B$8,2,FALSE))</f>
        <v>0</v>
      </c>
      <c r="K40" s="116">
        <f>IF(ISBLANK(K39),0,VLOOKUP(K39,table!$A$2:$B$8,2,FALSE))</f>
        <v>0</v>
      </c>
      <c r="L40" s="117">
        <f>IF(ISBLANK(L39),0,VLOOKUP(L39,table!$A$2:$B$8,2,FALSE))</f>
        <v>0</v>
      </c>
      <c r="M40" s="116">
        <f>IF(ISBLANK(M39),0,VLOOKUP(M39,table!$A$2:$B$8,2,FALSE))</f>
        <v>0</v>
      </c>
      <c r="N40" s="104"/>
      <c r="O40" s="45"/>
    </row>
    <row r="41" spans="2:15" ht="21" customHeight="1" x14ac:dyDescent="0.25">
      <c r="B41" s="177"/>
      <c r="C41" s="179" t="s">
        <v>77</v>
      </c>
      <c r="D41" s="175"/>
      <c r="E41" s="175"/>
      <c r="F41" s="175"/>
      <c r="G41" s="175"/>
      <c r="H41" s="175"/>
      <c r="I41" s="176"/>
      <c r="J41" s="176"/>
      <c r="K41" s="176"/>
      <c r="L41" s="176"/>
      <c r="M41" s="176"/>
      <c r="N41" s="104"/>
      <c r="O41" s="45"/>
    </row>
    <row r="42" spans="2:15" ht="19.899999999999999" customHeight="1" x14ac:dyDescent="0.25">
      <c r="B42" s="224"/>
      <c r="C42" s="105" t="s">
        <v>105</v>
      </c>
      <c r="D42" s="118"/>
      <c r="E42" s="119"/>
      <c r="F42" s="120"/>
      <c r="G42" s="126"/>
      <c r="H42" s="126"/>
      <c r="I42" s="121"/>
      <c r="J42" s="121"/>
      <c r="K42" s="121"/>
      <c r="L42" s="121"/>
      <c r="M42" s="122"/>
      <c r="N42" s="104"/>
      <c r="O42" s="45"/>
    </row>
    <row r="43" spans="2:15" ht="33" customHeight="1" x14ac:dyDescent="0.25">
      <c r="B43" s="224"/>
      <c r="C43" s="231" t="s">
        <v>88</v>
      </c>
      <c r="D43" s="237"/>
      <c r="E43" s="121"/>
      <c r="F43" s="121"/>
      <c r="G43" s="238" t="s">
        <v>89</v>
      </c>
      <c r="H43" s="239"/>
      <c r="I43" s="169">
        <v>0</v>
      </c>
      <c r="J43" s="169">
        <v>0</v>
      </c>
      <c r="K43" s="169">
        <v>0</v>
      </c>
      <c r="L43" s="169">
        <v>0</v>
      </c>
      <c r="M43" s="169">
        <v>0</v>
      </c>
      <c r="N43" s="104"/>
      <c r="O43" s="45"/>
    </row>
    <row r="44" spans="2:15" ht="19.899999999999999" customHeight="1" x14ac:dyDescent="0.25">
      <c r="B44" s="224"/>
      <c r="C44" s="105" t="s">
        <v>106</v>
      </c>
      <c r="D44" s="125"/>
      <c r="E44" s="119"/>
      <c r="F44" s="126"/>
      <c r="G44" s="129"/>
      <c r="H44" s="126"/>
      <c r="I44" s="127"/>
      <c r="J44" s="127"/>
      <c r="K44" s="127"/>
      <c r="L44" s="127"/>
      <c r="M44" s="128"/>
      <c r="N44" s="104"/>
      <c r="O44" s="45"/>
    </row>
    <row r="45" spans="2:15" ht="30.75" customHeight="1" x14ac:dyDescent="0.25">
      <c r="B45" s="224"/>
      <c r="C45" s="235" t="s">
        <v>90</v>
      </c>
      <c r="D45" s="236"/>
      <c r="E45" s="121"/>
      <c r="F45" s="121"/>
      <c r="G45" s="235" t="s">
        <v>91</v>
      </c>
      <c r="H45" s="236"/>
      <c r="I45" s="169"/>
      <c r="J45" s="169"/>
      <c r="K45" s="169"/>
      <c r="L45" s="169"/>
      <c r="M45" s="169"/>
      <c r="N45" s="104"/>
      <c r="O45" s="45"/>
    </row>
    <row r="46" spans="2:15" ht="19.899999999999999" customHeight="1" x14ac:dyDescent="0.25">
      <c r="B46" s="224"/>
      <c r="C46" s="105" t="s">
        <v>107</v>
      </c>
      <c r="D46" s="119"/>
      <c r="E46" s="105"/>
      <c r="F46" s="119"/>
      <c r="G46" s="119"/>
      <c r="H46" s="135"/>
      <c r="I46" s="130"/>
      <c r="J46" s="130"/>
      <c r="K46" s="130"/>
      <c r="L46" s="130"/>
      <c r="M46" s="131"/>
      <c r="N46" s="104"/>
      <c r="O46" s="45"/>
    </row>
    <row r="47" spans="2:15" ht="29.25" customHeight="1" x14ac:dyDescent="0.25">
      <c r="B47" s="224"/>
      <c r="C47" s="132" t="s">
        <v>92</v>
      </c>
      <c r="D47" s="60"/>
      <c r="E47" s="132" t="s">
        <v>93</v>
      </c>
      <c r="F47" s="133"/>
      <c r="G47" s="123" t="s">
        <v>94</v>
      </c>
      <c r="H47" s="133"/>
      <c r="I47" s="171">
        <v>0</v>
      </c>
      <c r="J47" s="171">
        <v>0</v>
      </c>
      <c r="K47" s="171">
        <v>0</v>
      </c>
      <c r="L47" s="171">
        <v>0</v>
      </c>
      <c r="M47" s="171">
        <v>0</v>
      </c>
      <c r="N47" s="104"/>
      <c r="O47" s="45"/>
    </row>
    <row r="48" spans="2:15" ht="19.899999999999999" customHeight="1" x14ac:dyDescent="0.25">
      <c r="B48" s="224"/>
      <c r="C48" s="105" t="s">
        <v>27</v>
      </c>
      <c r="D48" s="134"/>
      <c r="E48" s="134"/>
      <c r="F48" s="135"/>
      <c r="G48" s="119"/>
      <c r="H48" s="119"/>
      <c r="I48" s="121"/>
      <c r="J48" s="121"/>
      <c r="K48" s="121"/>
      <c r="L48" s="121"/>
      <c r="M48" s="122"/>
      <c r="N48" s="104"/>
      <c r="O48" s="45"/>
    </row>
    <row r="49" spans="2:15" ht="29.25" customHeight="1" x14ac:dyDescent="0.25">
      <c r="B49" s="224"/>
      <c r="C49" s="123" t="s">
        <v>95</v>
      </c>
      <c r="D49" s="124"/>
      <c r="E49" s="121"/>
      <c r="F49" s="121"/>
      <c r="G49" s="123" t="s">
        <v>96</v>
      </c>
      <c r="H49" s="124"/>
      <c r="I49" s="170">
        <v>0</v>
      </c>
      <c r="J49" s="170">
        <v>0</v>
      </c>
      <c r="K49" s="170">
        <v>0</v>
      </c>
      <c r="L49" s="170">
        <v>0</v>
      </c>
      <c r="M49" s="170">
        <v>0</v>
      </c>
      <c r="N49" s="104"/>
      <c r="O49" s="45"/>
    </row>
    <row r="50" spans="2:15" ht="10.9" customHeight="1" x14ac:dyDescent="0.45">
      <c r="B50" s="45"/>
      <c r="C50" s="180"/>
      <c r="D50" s="73"/>
      <c r="E50" s="56"/>
      <c r="F50" s="56"/>
      <c r="G50" s="56"/>
      <c r="H50" s="56"/>
      <c r="I50" s="45"/>
      <c r="J50" s="45"/>
      <c r="K50" s="45"/>
      <c r="L50" s="45"/>
      <c r="M50" s="45"/>
      <c r="N50" s="104"/>
      <c r="O50" s="45"/>
    </row>
    <row r="51" spans="2:15" ht="21" customHeight="1" x14ac:dyDescent="0.45">
      <c r="B51" s="45"/>
      <c r="C51" s="184" t="s">
        <v>85</v>
      </c>
      <c r="D51" s="73"/>
      <c r="E51" s="56"/>
      <c r="F51" s="56"/>
      <c r="G51" s="56"/>
      <c r="H51" s="56"/>
      <c r="I51" s="45"/>
      <c r="J51" s="45"/>
      <c r="K51" s="45"/>
      <c r="L51" s="45"/>
      <c r="M51" s="45"/>
      <c r="N51" s="104"/>
      <c r="O51" s="45"/>
    </row>
    <row r="52" spans="2:15" ht="51" customHeight="1" x14ac:dyDescent="0.25">
      <c r="B52" s="45"/>
      <c r="C52" s="225" t="s">
        <v>74</v>
      </c>
      <c r="D52" s="214" t="s">
        <v>75</v>
      </c>
      <c r="E52" s="215"/>
      <c r="F52" s="215"/>
      <c r="G52" s="195" t="s">
        <v>71</v>
      </c>
      <c r="H52" s="136" t="s">
        <v>70</v>
      </c>
      <c r="I52" s="210">
        <v>0</v>
      </c>
      <c r="J52" s="212">
        <v>0</v>
      </c>
      <c r="K52" s="210">
        <v>0</v>
      </c>
      <c r="L52" s="212">
        <v>0</v>
      </c>
      <c r="M52" s="210">
        <v>0</v>
      </c>
      <c r="N52" s="104"/>
      <c r="O52" s="45"/>
    </row>
    <row r="53" spans="2:15" ht="25.9" customHeight="1" x14ac:dyDescent="0.25">
      <c r="B53" s="45"/>
      <c r="C53" s="226"/>
      <c r="D53" s="216"/>
      <c r="E53" s="217"/>
      <c r="F53" s="217"/>
      <c r="G53" s="137">
        <v>432</v>
      </c>
      <c r="H53" s="138">
        <v>282</v>
      </c>
      <c r="I53" s="211"/>
      <c r="J53" s="213"/>
      <c r="K53" s="211"/>
      <c r="L53" s="213"/>
      <c r="M53" s="211"/>
      <c r="N53" s="104"/>
      <c r="O53" s="45"/>
    </row>
    <row r="54" spans="2:15" ht="25.9" customHeight="1" x14ac:dyDescent="0.25">
      <c r="B54" s="45"/>
      <c r="C54" s="200" t="s">
        <v>108</v>
      </c>
      <c r="D54" s="186"/>
      <c r="E54" s="187" t="s">
        <v>81</v>
      </c>
      <c r="F54" s="186"/>
      <c r="G54" s="183"/>
      <c r="H54" s="138">
        <v>361</v>
      </c>
      <c r="I54" s="23">
        <v>0</v>
      </c>
      <c r="J54" s="193">
        <v>0</v>
      </c>
      <c r="K54" s="23">
        <v>0</v>
      </c>
      <c r="L54" s="193">
        <v>0</v>
      </c>
      <c r="M54" s="23">
        <v>0</v>
      </c>
      <c r="N54" s="104"/>
      <c r="O54" s="45"/>
    </row>
    <row r="55" spans="2:15" ht="25.9" customHeight="1" x14ac:dyDescent="0.25">
      <c r="B55" s="45"/>
      <c r="C55" s="201" t="s">
        <v>109</v>
      </c>
      <c r="D55" s="186"/>
      <c r="E55" s="188" t="s">
        <v>82</v>
      </c>
      <c r="F55" s="186"/>
      <c r="G55" s="183"/>
      <c r="H55" s="138">
        <v>361</v>
      </c>
      <c r="I55" s="23">
        <v>0</v>
      </c>
      <c r="J55" s="193">
        <v>0</v>
      </c>
      <c r="K55" s="23">
        <v>0</v>
      </c>
      <c r="L55" s="193">
        <v>0</v>
      </c>
      <c r="M55" s="23">
        <v>0</v>
      </c>
      <c r="N55" s="104"/>
      <c r="O55" s="45"/>
    </row>
    <row r="56" spans="2:15" ht="25.9" customHeight="1" x14ac:dyDescent="0.25">
      <c r="B56" s="45"/>
      <c r="C56" s="200" t="s">
        <v>110</v>
      </c>
      <c r="D56" s="186"/>
      <c r="E56" s="187" t="s">
        <v>83</v>
      </c>
      <c r="F56" s="186"/>
      <c r="G56" s="183"/>
      <c r="H56" s="138">
        <v>556</v>
      </c>
      <c r="I56" s="23">
        <v>0</v>
      </c>
      <c r="J56" s="193">
        <v>0</v>
      </c>
      <c r="K56" s="23">
        <v>0</v>
      </c>
      <c r="L56" s="193">
        <v>0</v>
      </c>
      <c r="M56" s="23">
        <v>0</v>
      </c>
      <c r="N56" s="182" t="s">
        <v>45</v>
      </c>
      <c r="O56" s="45"/>
    </row>
    <row r="57" spans="2:15" ht="26.25" customHeight="1" x14ac:dyDescent="0.25">
      <c r="B57" s="45"/>
      <c r="C57" s="200" t="s">
        <v>111</v>
      </c>
      <c r="D57" s="186"/>
      <c r="E57" s="189" t="s">
        <v>84</v>
      </c>
      <c r="F57" s="186"/>
      <c r="G57" s="183"/>
      <c r="H57" s="138">
        <v>836</v>
      </c>
      <c r="I57" s="34">
        <v>0</v>
      </c>
      <c r="J57" s="194">
        <v>0</v>
      </c>
      <c r="K57" s="190">
        <v>0</v>
      </c>
      <c r="L57" s="194">
        <v>0</v>
      </c>
      <c r="M57" s="190">
        <v>0</v>
      </c>
      <c r="O57" s="45"/>
    </row>
    <row r="58" spans="2:15" ht="24.75" customHeight="1" thickBot="1" x14ac:dyDescent="0.3">
      <c r="B58" s="45"/>
      <c r="C58" s="185"/>
      <c r="D58" s="139"/>
      <c r="E58" s="139"/>
      <c r="F58" s="139"/>
      <c r="G58" s="139"/>
      <c r="H58" s="139"/>
      <c r="I58" s="96">
        <f>I33+I38+I40+I43+I45+I47+I49+I52+I54+I55+I56+I57</f>
        <v>0</v>
      </c>
      <c r="J58" s="97">
        <f>J33+J38+J40+J43+J45+J47+J49+J52+J54+J55+J56+J57</f>
        <v>0</v>
      </c>
      <c r="K58" s="96">
        <f>K33+K38+K40+K43+K45+K47+K49+K52+K54+K55+K56+K57</f>
        <v>0</v>
      </c>
      <c r="L58" s="97">
        <f>L33+L38+L40+L43+L45+L47+L49+L52+L54+L55+L56+L57</f>
        <v>0</v>
      </c>
      <c r="M58" s="96">
        <f>M33+M38+M40+M43+M45+M47+M49+M52+M54+M55+M56+M57</f>
        <v>0</v>
      </c>
      <c r="N58" s="99">
        <f>I58+J58+K58+L58+M58</f>
        <v>0</v>
      </c>
      <c r="O58" s="45"/>
    </row>
    <row r="59" spans="2:15" ht="21.75" customHeight="1" x14ac:dyDescent="0.35">
      <c r="B59" s="45"/>
      <c r="C59" s="196" t="s">
        <v>86</v>
      </c>
      <c r="D59" s="140"/>
      <c r="E59" s="140"/>
      <c r="F59" s="140"/>
      <c r="G59" s="140"/>
      <c r="H59" s="140"/>
      <c r="I59" s="140"/>
      <c r="J59" s="140"/>
      <c r="K59" s="45"/>
      <c r="L59" s="45"/>
      <c r="M59" s="45"/>
      <c r="N59" s="104"/>
      <c r="O59" s="45"/>
    </row>
    <row r="60" spans="2:15" ht="9.75" customHeight="1" x14ac:dyDescent="0.35">
      <c r="B60" s="45"/>
      <c r="C60" s="140"/>
      <c r="D60" s="140"/>
      <c r="E60" s="140"/>
      <c r="F60" s="140"/>
      <c r="G60" s="140"/>
      <c r="H60" s="140"/>
      <c r="I60" s="140"/>
      <c r="J60" s="140"/>
      <c r="K60" s="45"/>
      <c r="L60" s="45"/>
      <c r="M60" s="45"/>
      <c r="N60" s="104"/>
      <c r="O60" s="45"/>
    </row>
    <row r="61" spans="2:15" ht="24" x14ac:dyDescent="0.35">
      <c r="B61" s="45"/>
      <c r="C61" s="141" t="s">
        <v>25</v>
      </c>
      <c r="D61" s="73"/>
      <c r="E61" s="56"/>
      <c r="F61" s="56"/>
      <c r="G61" s="56"/>
      <c r="H61" s="56"/>
      <c r="I61" s="45"/>
      <c r="J61" s="45"/>
      <c r="K61" s="142" t="s">
        <v>30</v>
      </c>
      <c r="L61" s="107"/>
      <c r="M61" s="108"/>
      <c r="N61" s="143">
        <f>IF(ISBLANK(K16),0,IF(N58&gt;1079,-150,IF(N58&gt;859,-110,IF(N58&gt;689,-70,IF(N58&gt;519,-36,IF(N58&gt;399,-16,0))))))</f>
        <v>0</v>
      </c>
      <c r="O61" s="45"/>
    </row>
    <row r="62" spans="2:15" ht="24" x14ac:dyDescent="0.35">
      <c r="B62" s="45"/>
      <c r="C62" s="141" t="s">
        <v>11</v>
      </c>
      <c r="D62" s="144"/>
      <c r="E62" s="56"/>
      <c r="F62" s="56"/>
      <c r="G62" s="56"/>
      <c r="H62" s="56"/>
      <c r="I62" s="45"/>
      <c r="J62" s="45"/>
      <c r="K62" s="145" t="s">
        <v>31</v>
      </c>
      <c r="L62" s="146"/>
      <c r="M62" s="147"/>
      <c r="N62" s="97">
        <f>N58+N61</f>
        <v>0</v>
      </c>
      <c r="O62" s="45"/>
    </row>
    <row r="63" spans="2:15" ht="3" customHeight="1" x14ac:dyDescent="0.25"/>
    <row r="64" spans="2:15" ht="9" customHeight="1" x14ac:dyDescent="0.25"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</row>
    <row r="65" spans="2:19" ht="21" x14ac:dyDescent="0.35">
      <c r="B65" s="45"/>
      <c r="C65" s="148"/>
      <c r="D65" s="148"/>
      <c r="F65" s="204"/>
      <c r="G65" s="204"/>
      <c r="H65" s="205"/>
      <c r="I65" s="149" t="s">
        <v>32</v>
      </c>
      <c r="J65" s="208"/>
      <c r="K65" s="202">
        <v>44479</v>
      </c>
      <c r="L65" s="150">
        <v>44540</v>
      </c>
      <c r="M65" s="150">
        <v>44602</v>
      </c>
      <c r="N65" s="151" t="s">
        <v>16</v>
      </c>
      <c r="O65" s="45"/>
    </row>
    <row r="66" spans="2:19" ht="26.45" customHeight="1" x14ac:dyDescent="0.25">
      <c r="B66" s="45"/>
      <c r="C66" s="152" t="s">
        <v>33</v>
      </c>
      <c r="F66" s="206"/>
      <c r="G66" s="206"/>
      <c r="H66" s="207"/>
      <c r="I66" s="153" t="s">
        <v>34</v>
      </c>
      <c r="J66" s="209"/>
      <c r="K66" s="203"/>
      <c r="L66" s="35"/>
      <c r="M66" s="35"/>
      <c r="N66" s="97">
        <f>SUM(K66:M66)</f>
        <v>0</v>
      </c>
      <c r="O66" s="45"/>
    </row>
    <row r="67" spans="2:19" ht="7.15" customHeight="1" x14ac:dyDescent="0.25">
      <c r="B67" s="45"/>
      <c r="C67" s="154"/>
      <c r="D67" s="15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</row>
    <row r="68" spans="2:19" ht="21" x14ac:dyDescent="0.35">
      <c r="B68" s="45"/>
      <c r="C68" s="148" t="s">
        <v>7</v>
      </c>
      <c r="D68" s="148"/>
      <c r="E68" s="43"/>
      <c r="F68" s="43"/>
      <c r="G68" s="43"/>
      <c r="H68" s="45"/>
      <c r="K68" s="151" t="s">
        <v>8</v>
      </c>
      <c r="L68" s="151" t="s">
        <v>9</v>
      </c>
      <c r="M68" s="151" t="s">
        <v>10</v>
      </c>
      <c r="N68" s="151" t="s">
        <v>17</v>
      </c>
      <c r="O68" s="45"/>
    </row>
    <row r="69" spans="2:19" ht="24" x14ac:dyDescent="0.25">
      <c r="B69" s="45"/>
      <c r="C69" s="155"/>
      <c r="D69" s="155"/>
      <c r="E69" s="156"/>
      <c r="F69" s="156"/>
      <c r="G69" s="156"/>
      <c r="H69" s="45"/>
      <c r="K69" s="35"/>
      <c r="L69" s="35"/>
      <c r="M69" s="35"/>
      <c r="N69" s="97">
        <f>SUM(K69:M69)</f>
        <v>0</v>
      </c>
      <c r="O69" s="45"/>
    </row>
    <row r="70" spans="2:19" ht="24" x14ac:dyDescent="0.25">
      <c r="B70" s="45"/>
      <c r="D70" s="45"/>
      <c r="E70" s="45"/>
      <c r="F70" s="45"/>
      <c r="G70" s="45"/>
      <c r="H70" s="45"/>
      <c r="I70" s="45"/>
      <c r="J70" s="45"/>
      <c r="K70" s="104"/>
      <c r="L70" s="157" t="s">
        <v>18</v>
      </c>
      <c r="M70" s="158"/>
      <c r="N70" s="97">
        <f>N66+N69</f>
        <v>0</v>
      </c>
      <c r="O70" s="45"/>
    </row>
    <row r="71" spans="2:19" ht="18" customHeight="1" x14ac:dyDescent="0.35">
      <c r="B71" s="45"/>
      <c r="C71" s="140" t="s">
        <v>13</v>
      </c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</row>
    <row r="72" spans="2:19" ht="18" customHeight="1" x14ac:dyDescent="0.35">
      <c r="C72" s="140" t="s">
        <v>14</v>
      </c>
      <c r="D72" s="160"/>
      <c r="E72" s="160"/>
      <c r="F72" s="160"/>
      <c r="G72" s="160"/>
      <c r="H72" s="160"/>
      <c r="I72" s="160"/>
      <c r="J72" s="160"/>
      <c r="K72" s="160"/>
      <c r="L72" s="160"/>
      <c r="M72" s="161" t="s">
        <v>12</v>
      </c>
      <c r="N72" s="160"/>
      <c r="O72" s="160"/>
      <c r="P72" s="160"/>
      <c r="Q72" s="162"/>
      <c r="R72" s="162"/>
      <c r="S72" s="162"/>
    </row>
    <row r="73" spans="2:19" ht="3" customHeight="1" x14ac:dyDescent="0.35">
      <c r="C73" s="159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2"/>
      <c r="R73" s="162"/>
      <c r="S73" s="162"/>
    </row>
    <row r="74" spans="2:19" ht="18" customHeight="1" x14ac:dyDescent="0.25">
      <c r="C74" s="163" t="s">
        <v>68</v>
      </c>
      <c r="D74" s="164"/>
      <c r="E74" s="164"/>
      <c r="F74" s="165"/>
      <c r="G74" s="165"/>
      <c r="H74" s="165"/>
      <c r="I74" s="155"/>
      <c r="J74" s="155"/>
      <c r="K74" s="155"/>
      <c r="L74" s="155"/>
      <c r="M74" s="155"/>
    </row>
    <row r="75" spans="2:19" ht="3" customHeight="1" x14ac:dyDescent="0.25">
      <c r="C75" s="166"/>
      <c r="D75" s="165"/>
      <c r="E75" s="165"/>
      <c r="F75" s="165"/>
      <c r="G75" s="165"/>
      <c r="H75" s="165"/>
      <c r="I75" s="155"/>
      <c r="J75" s="155"/>
      <c r="K75" s="155"/>
      <c r="L75" s="155"/>
      <c r="M75" s="155"/>
    </row>
    <row r="76" spans="2:19" ht="18" customHeight="1" x14ac:dyDescent="0.25">
      <c r="C76" s="167" t="s">
        <v>100</v>
      </c>
      <c r="D76" s="165"/>
      <c r="E76" s="165"/>
      <c r="F76" s="165"/>
      <c r="G76" s="165"/>
      <c r="H76" s="165"/>
      <c r="I76" s="155"/>
      <c r="J76" s="155"/>
      <c r="K76" s="155"/>
      <c r="L76" s="155"/>
      <c r="M76" s="155"/>
    </row>
    <row r="77" spans="2:19" ht="18" customHeight="1" x14ac:dyDescent="0.25">
      <c r="C77" s="167" t="s">
        <v>101</v>
      </c>
      <c r="D77" s="165"/>
      <c r="E77" s="165"/>
      <c r="F77" s="165"/>
      <c r="G77" s="165"/>
      <c r="H77" s="165"/>
      <c r="I77" s="155"/>
      <c r="J77" s="155"/>
      <c r="K77" s="155"/>
      <c r="L77" s="155"/>
      <c r="M77" s="155"/>
    </row>
    <row r="78" spans="2:19" ht="18" customHeight="1" x14ac:dyDescent="0.25">
      <c r="C78" s="168" t="s">
        <v>80</v>
      </c>
      <c r="D78" s="165"/>
      <c r="E78" s="165"/>
      <c r="F78" s="165"/>
      <c r="G78" s="165"/>
      <c r="H78" s="165"/>
      <c r="I78" s="155"/>
      <c r="J78" s="155"/>
      <c r="K78" s="155"/>
      <c r="L78" s="155"/>
      <c r="M78" s="155"/>
    </row>
  </sheetData>
  <sheetProtection algorithmName="SHA-512" hashValue="RwBLPlNvR8xNKWFPmfpQAYghpq6Ng3IljqiCC8yNhegYxVcJ/2zs28amQ0fYB8KUvx7xRk9h9eKMZb4OSJ25SQ==" saltValue="jgOnKLH9+jDu1lFaQUIZPQ==" spinCount="100000" sheet="1" selectLockedCells="1"/>
  <mergeCells count="24">
    <mergeCell ref="M9:N9"/>
    <mergeCell ref="D9:F9"/>
    <mergeCell ref="B9:C9"/>
    <mergeCell ref="B10:C10"/>
    <mergeCell ref="B42:B49"/>
    <mergeCell ref="F12:H12"/>
    <mergeCell ref="H9:K9"/>
    <mergeCell ref="C45:D45"/>
    <mergeCell ref="C43:D43"/>
    <mergeCell ref="G45:H45"/>
    <mergeCell ref="G43:H43"/>
    <mergeCell ref="B11:C11"/>
    <mergeCell ref="D10:G10"/>
    <mergeCell ref="D11:G11"/>
    <mergeCell ref="D52:F53"/>
    <mergeCell ref="C39:H40"/>
    <mergeCell ref="B36:B40"/>
    <mergeCell ref="C52:C53"/>
    <mergeCell ref="F31:F32"/>
    <mergeCell ref="I52:I53"/>
    <mergeCell ref="J52:J53"/>
    <mergeCell ref="K52:K53"/>
    <mergeCell ref="L52:L53"/>
    <mergeCell ref="M52:M53"/>
  </mergeCells>
  <dataValidations count="17">
    <dataValidation type="list" allowBlank="1" showInputMessage="1" showErrorMessage="1" sqref="I23:M23 I24" xr:uid="{00000000-0002-0000-0000-000000000000}">
      <formula1>"0€,10€"</formula1>
    </dataValidation>
    <dataValidation type="list" allowBlank="1" showInputMessage="1" showErrorMessage="1" sqref="J24:M24" xr:uid="{00000000-0002-0000-0000-000001000000}">
      <formula1>"0€,8€"</formula1>
    </dataValidation>
    <dataValidation type="list" allowBlank="1" showInputMessage="1" showErrorMessage="1" sqref="I21:M22" xr:uid="{00000000-0002-0000-0000-000002000000}">
      <formula1>"Non,Oui"</formula1>
    </dataValidation>
    <dataValidation type="list" allowBlank="1" showInputMessage="1" showErrorMessage="1" sqref="J28:M28" xr:uid="{00000000-0002-0000-0000-000003000000}">
      <formula1>"0€,185€,225€"</formula1>
    </dataValidation>
    <dataValidation type="list" allowBlank="1" showInputMessage="1" showErrorMessage="1" sqref="I29:M29" xr:uid="{00000000-0002-0000-0000-000004000000}">
      <formula1>"0€,133€,166€"</formula1>
    </dataValidation>
    <dataValidation type="list" allowBlank="1" showInputMessage="1" showErrorMessage="1" sqref="I30:M30" xr:uid="{00000000-0002-0000-0000-000005000000}">
      <formula1>"0€,127€,142€"</formula1>
    </dataValidation>
    <dataValidation type="list" allowBlank="1" showInputMessage="1" showErrorMessage="1" sqref="I31:M31" xr:uid="{00000000-0002-0000-0000-00000A000000}">
      <formula1>"0,Aikido,Badminton,Danse Moderne,Danse Orientale,Escalade,Football,Gym Art du Cirque,Gym Entretien,Karaté,Modern Jazz,Randonnée,Tennis de Table,Tir à l'Arc,Volley,Yoga,Zumba"</formula1>
    </dataValidation>
    <dataValidation type="list" allowBlank="1" showInputMessage="1" showErrorMessage="1" sqref="I18:M18" xr:uid="{00000000-0002-0000-0000-00000B000000}">
      <formula1>"Féminin,Masculin"</formula1>
    </dataValidation>
    <dataValidation type="list" allowBlank="1" showInputMessage="1" showErrorMessage="1" sqref="I43:M43" xr:uid="{21BBF352-5E6E-444C-8493-6B2011EF07C3}">
      <formula1>"0€,179€,227€"</formula1>
    </dataValidation>
    <dataValidation type="list" allowBlank="1" showInputMessage="1" showErrorMessage="1" sqref="I45:M45" xr:uid="{6E2B0915-AD97-4251-B009-A83AE938637F}">
      <formula1>"0€,230€,434€"</formula1>
    </dataValidation>
    <dataValidation type="list" allowBlank="1" showInputMessage="1" showErrorMessage="1" sqref="I47:M47" xr:uid="{C3141184-F7DB-408B-B640-011022F6F7D2}">
      <formula1>"0€,279€,410€,532€"</formula1>
    </dataValidation>
    <dataValidation type="list" allowBlank="1" showInputMessage="1" showErrorMessage="1" sqref="I49:M49" xr:uid="{6F9345EE-5582-4BCB-9BFF-AB076AB6AE95}">
      <formula1>"0€,199€,372€"</formula1>
    </dataValidation>
    <dataValidation type="list" allowBlank="1" showInputMessage="1" showErrorMessage="1" sqref="I52:M53" xr:uid="{2450BF27-8160-42BC-8C00-FBC4B6181568}">
      <formula1>"0€,282€,432€"</formula1>
    </dataValidation>
    <dataValidation type="list" allowBlank="1" showInputMessage="1" showErrorMessage="1" sqref="I54:M55" xr:uid="{B9D39D8F-3936-40AC-BAF3-DEB3DD52A4AC}">
      <formula1>"0€,361€"</formula1>
    </dataValidation>
    <dataValidation type="list" allowBlank="1" showInputMessage="1" showErrorMessage="1" sqref="I56:M56" xr:uid="{9F5AB9DD-79EC-46BA-AA09-1F47129FC332}">
      <formula1>"0€,556€"</formula1>
    </dataValidation>
    <dataValidation type="list" allowBlank="1" showInputMessage="1" showErrorMessage="1" sqref="I57:M57" xr:uid="{462E7B46-54E4-49ED-A1BB-C68E43265E0E}">
      <formula1>"0€,836€"</formula1>
    </dataValidation>
    <dataValidation type="list" allowBlank="1" showInputMessage="1" showErrorMessage="1" error="Sélectionnez la liste déroulante" sqref="I28" xr:uid="{E47B356B-F35F-4D58-9B3C-F2B1F86881CE}">
      <formula1>"0€,185€,225€"</formula1>
    </dataValidation>
  </dataValidations>
  <printOptions horizontalCentered="1"/>
  <pageMargins left="0" right="0" top="0.19685039370078741" bottom="0" header="0" footer="0"/>
  <pageSetup paperSize="9" scale="38" orientation="portrait" r:id="rId1"/>
  <rowBreaks count="1" manualBreakCount="1">
    <brk id="33" max="16383" man="1"/>
  </rowBreaks>
  <ignoredErrors>
    <ignoredError sqref="I32:M32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0000000}">
          <x14:formula1>
            <xm:f>table!$A$3:$A$9</xm:f>
          </x14:formula1>
          <xm:sqref>I37:M37 I39:M39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2"/>
  <sheetViews>
    <sheetView topLeftCell="A7" workbookViewId="0">
      <selection activeCell="D18" sqref="D18"/>
    </sheetView>
  </sheetViews>
  <sheetFormatPr baseColWidth="10" defaultColWidth="11.42578125" defaultRowHeight="15" x14ac:dyDescent="0.25"/>
  <cols>
    <col min="1" max="1" width="36" customWidth="1"/>
    <col min="2" max="2" width="7.140625" customWidth="1"/>
    <col min="4" max="4" width="13.140625" customWidth="1"/>
    <col min="5" max="6" width="13" customWidth="1"/>
  </cols>
  <sheetData>
    <row r="1" spans="1:6" x14ac:dyDescent="0.25">
      <c r="A1" s="6" t="s">
        <v>38</v>
      </c>
    </row>
    <row r="2" spans="1:6" ht="17.45" customHeight="1" x14ac:dyDescent="0.25">
      <c r="E2" s="5"/>
      <c r="F2" s="5"/>
    </row>
    <row r="3" spans="1:6" ht="17.45" customHeight="1" x14ac:dyDescent="0.25">
      <c r="A3" s="192" t="s">
        <v>39</v>
      </c>
      <c r="B3" s="191">
        <v>286</v>
      </c>
      <c r="E3" s="5"/>
      <c r="F3" s="5"/>
    </row>
    <row r="4" spans="1:6" ht="17.45" customHeight="1" x14ac:dyDescent="0.25">
      <c r="A4" s="9" t="s">
        <v>35</v>
      </c>
      <c r="B4" s="13">
        <v>432</v>
      </c>
    </row>
    <row r="5" spans="1:6" ht="17.45" customHeight="1" x14ac:dyDescent="0.25">
      <c r="A5" s="9" t="s">
        <v>36</v>
      </c>
      <c r="B5" s="13">
        <v>432</v>
      </c>
    </row>
    <row r="6" spans="1:6" ht="17.45" customHeight="1" x14ac:dyDescent="0.25">
      <c r="A6" s="9" t="s">
        <v>37</v>
      </c>
      <c r="B6" s="13">
        <v>643</v>
      </c>
    </row>
    <row r="7" spans="1:6" ht="17.45" customHeight="1" x14ac:dyDescent="0.25">
      <c r="A7" s="9" t="s">
        <v>40</v>
      </c>
      <c r="B7" s="13">
        <v>371</v>
      </c>
    </row>
    <row r="8" spans="1:6" ht="17.45" customHeight="1" x14ac:dyDescent="0.25">
      <c r="A8" s="9" t="s">
        <v>41</v>
      </c>
      <c r="B8" s="13">
        <v>526</v>
      </c>
    </row>
    <row r="9" spans="1:6" x14ac:dyDescent="0.25">
      <c r="A9" s="5"/>
    </row>
    <row r="10" spans="1:6" x14ac:dyDescent="0.25">
      <c r="A10" s="7" t="s">
        <v>42</v>
      </c>
    </row>
    <row r="11" spans="1:6" x14ac:dyDescent="0.25">
      <c r="A11" s="8" t="s">
        <v>0</v>
      </c>
      <c r="B11" s="3">
        <v>185</v>
      </c>
      <c r="C11" s="3">
        <v>225</v>
      </c>
    </row>
    <row r="12" spans="1:6" x14ac:dyDescent="0.25">
      <c r="A12" s="10" t="s">
        <v>103</v>
      </c>
      <c r="B12" s="4">
        <v>133</v>
      </c>
      <c r="C12" s="4">
        <v>166</v>
      </c>
    </row>
    <row r="13" spans="1:6" x14ac:dyDescent="0.25">
      <c r="A13" s="10" t="s">
        <v>102</v>
      </c>
      <c r="B13" s="2">
        <v>127</v>
      </c>
      <c r="C13" s="2">
        <v>142</v>
      </c>
    </row>
    <row r="15" spans="1:6" x14ac:dyDescent="0.25">
      <c r="A15" t="s">
        <v>50</v>
      </c>
    </row>
    <row r="16" spans="1:6" x14ac:dyDescent="0.25">
      <c r="A16" s="11">
        <v>0</v>
      </c>
      <c r="B16" s="1">
        <v>0</v>
      </c>
    </row>
    <row r="17" spans="1:2" x14ac:dyDescent="0.25">
      <c r="A17" s="1" t="s">
        <v>51</v>
      </c>
      <c r="B17" s="12">
        <v>24</v>
      </c>
    </row>
    <row r="18" spans="1:2" x14ac:dyDescent="0.25">
      <c r="A18" s="1" t="s">
        <v>52</v>
      </c>
      <c r="B18" s="12">
        <v>24</v>
      </c>
    </row>
    <row r="19" spans="1:2" x14ac:dyDescent="0.25">
      <c r="A19" s="1" t="s">
        <v>53</v>
      </c>
      <c r="B19" s="12">
        <v>24</v>
      </c>
    </row>
    <row r="20" spans="1:2" x14ac:dyDescent="0.25">
      <c r="A20" s="1" t="s">
        <v>54</v>
      </c>
      <c r="B20" s="12">
        <v>24</v>
      </c>
    </row>
    <row r="21" spans="1:2" x14ac:dyDescent="0.25">
      <c r="A21" s="1" t="s">
        <v>55</v>
      </c>
      <c r="B21" s="12">
        <v>24</v>
      </c>
    </row>
    <row r="22" spans="1:2" x14ac:dyDescent="0.25">
      <c r="A22" s="1" t="s">
        <v>56</v>
      </c>
      <c r="B22" s="12">
        <v>24</v>
      </c>
    </row>
    <row r="23" spans="1:2" x14ac:dyDescent="0.25">
      <c r="A23" s="1" t="s">
        <v>57</v>
      </c>
      <c r="B23" s="12">
        <v>24</v>
      </c>
    </row>
    <row r="24" spans="1:2" x14ac:dyDescent="0.25">
      <c r="A24" s="1" t="s">
        <v>58</v>
      </c>
      <c r="B24" s="12">
        <v>24</v>
      </c>
    </row>
    <row r="25" spans="1:2" x14ac:dyDescent="0.25">
      <c r="A25" s="1" t="s">
        <v>59</v>
      </c>
      <c r="B25" s="12">
        <v>24</v>
      </c>
    </row>
    <row r="26" spans="1:2" x14ac:dyDescent="0.25">
      <c r="A26" s="1" t="s">
        <v>60</v>
      </c>
      <c r="B26" s="12">
        <v>24</v>
      </c>
    </row>
    <row r="27" spans="1:2" x14ac:dyDescent="0.25">
      <c r="A27" s="1" t="s">
        <v>61</v>
      </c>
      <c r="B27" s="12">
        <v>24</v>
      </c>
    </row>
    <row r="28" spans="1:2" x14ac:dyDescent="0.25">
      <c r="A28" s="1" t="s">
        <v>62</v>
      </c>
      <c r="B28" s="12">
        <v>24</v>
      </c>
    </row>
    <row r="29" spans="1:2" x14ac:dyDescent="0.25">
      <c r="A29" s="1" t="s">
        <v>63</v>
      </c>
      <c r="B29" s="12">
        <v>24</v>
      </c>
    </row>
    <row r="30" spans="1:2" x14ac:dyDescent="0.25">
      <c r="A30" s="1" t="s">
        <v>64</v>
      </c>
      <c r="B30" s="12">
        <v>24</v>
      </c>
    </row>
    <row r="31" spans="1:2" x14ac:dyDescent="0.25">
      <c r="A31" s="1" t="s">
        <v>65</v>
      </c>
      <c r="B31" s="12">
        <v>24</v>
      </c>
    </row>
    <row r="32" spans="1:2" x14ac:dyDescent="0.25">
      <c r="A32" s="1" t="s">
        <v>66</v>
      </c>
      <c r="B32" s="12">
        <v>24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9</vt:i4>
      </vt:variant>
    </vt:vector>
  </HeadingPairs>
  <TitlesOfParts>
    <vt:vector size="11" baseType="lpstr">
      <vt:lpstr>saisissable</vt:lpstr>
      <vt:lpstr>table</vt:lpstr>
      <vt:lpstr>c_1h30a4</vt:lpstr>
      <vt:lpstr>c_1h30a4j</vt:lpstr>
      <vt:lpstr>c_1h30a6</vt:lpstr>
      <vt:lpstr>c_1h3a6</vt:lpstr>
      <vt:lpstr>c_1ha4</vt:lpstr>
      <vt:lpstr>c_1ha4j</vt:lpstr>
      <vt:lpstr>c_1ha6</vt:lpstr>
      <vt:lpstr>Cours_à_6________1h_semaine</vt:lpstr>
      <vt:lpstr>saisissable!Zone_d_impression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LAPOSTAT</dc:creator>
  <cp:lastModifiedBy>usc tennis</cp:lastModifiedBy>
  <cp:lastPrinted>2021-06-22T06:20:00Z</cp:lastPrinted>
  <dcterms:created xsi:type="dcterms:W3CDTF">2016-02-27T09:44:15Z</dcterms:created>
  <dcterms:modified xsi:type="dcterms:W3CDTF">2021-09-04T16:11:26Z</dcterms:modified>
</cp:coreProperties>
</file>